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9120" activeTab="0"/>
  </bookViews>
  <sheets>
    <sheet name="I dotacija" sheetId="1" r:id="rId1"/>
  </sheets>
  <externalReferences>
    <externalReference r:id="rId4"/>
    <externalReference r:id="rId5"/>
  </externalReferences>
  <definedNames>
    <definedName name="BEx00291TFWM0SH72LN67BUNGOVC" hidden="1">#REF!</definedName>
    <definedName name="BEx01NHUJB8UAP930A5BCDCMYNEA" hidden="1">#REF!</definedName>
    <definedName name="BEx02S3RMMAM49IRGCTRSYXIBTM3" hidden="1">#REF!</definedName>
    <definedName name="BEx1H7X513BJSY31BXLRNLKF2DL3" hidden="1">#REF!</definedName>
    <definedName name="BEx1HI9C72EAJA5BQVO8AFVN8RH6" hidden="1">#REF!</definedName>
    <definedName name="BEx1ILD9KYF8KV7QTO8AEJ2O44QJ" hidden="1">#REF!</definedName>
    <definedName name="BEx1J91O4L4U9RH1N6TZ5DMPA09Z" hidden="1">#REF!</definedName>
    <definedName name="BEx1JVIVQ4HNH47Q8YHSFOT7XE3E" hidden="1">#REF!</definedName>
    <definedName name="BEx1KP6WIEC74GT8JHR2WP9QPQJZ" hidden="1">#REF!</definedName>
    <definedName name="BEx1KWJD9OT4RI2N2N6MN4BMO1PX" hidden="1">#REF!</definedName>
    <definedName name="BEx1MJKVJJAUNYBM1BYB9LYH1CWL" hidden="1">#REF!</definedName>
    <definedName name="BEx1MMKMLWIJSHHE74V478CELFN5" hidden="1">#REF!</definedName>
    <definedName name="BEx1MS4BYFL60IBZC8LZ7VX13KM8" hidden="1">#REF!</definedName>
    <definedName name="BEx1OOWGET6S1KYHJBFZLD9XWWBC" hidden="1">#REF!</definedName>
    <definedName name="BEx1P2OSGCKL4ANRW5JU86B3OUP2" hidden="1">#REF!</definedName>
    <definedName name="BEx1PGH3GRG8414N36YXACK3CPOO" hidden="1">#REF!</definedName>
    <definedName name="BEx1QL3156WEYPI3R9CJQ00GSPI4" hidden="1">#REF!</definedName>
    <definedName name="BEx1QPKVDU9SLK3O0E92FYO40BZP" hidden="1">#REF!</definedName>
    <definedName name="BEx1SUG5GCPP5E1UPZD3TR8HR1DH" hidden="1">#REF!</definedName>
    <definedName name="BEx1T64YGK6TUA6FFFPBSX2QPPNB" hidden="1">#REF!</definedName>
    <definedName name="BEx1T9FNYP9XC413EICJJS3CIB3I" hidden="1">#REF!</definedName>
    <definedName name="BEx1UOU0SIP0VL35IYJ3IEV9IEQ9" hidden="1">#REF!</definedName>
    <definedName name="BEx1V79N0TQAFIRH3KFHSLZAL1GW" hidden="1">#REF!</definedName>
    <definedName name="BEx1VZVTULZORT9RPBIYQMS8LAIS" hidden="1">#REF!</definedName>
    <definedName name="BEx1W66EZ12EH9GPTUTM3ET4FUL2" hidden="1">#REF!</definedName>
    <definedName name="BEx1W9RV1JQUGHRFI7EU9J8END50" hidden="1">#REF!</definedName>
    <definedName name="BEx1WHKK4EWJNI2ZYDJKG5VN3BOD" hidden="1">#REF!</definedName>
    <definedName name="BEx1XJ1394CX4S34Z4EZIYEQ73N8" hidden="1">#REF!</definedName>
    <definedName name="BEx1XM0ZHSX4LKVGHKLQT41WT4J7" hidden="1">#REF!</definedName>
    <definedName name="BEx1XPMHFJ6EMBC383RB1U9P1Y6O" hidden="1">#REF!</definedName>
    <definedName name="BEx3DHE1CEQ0EUM0NF3VG4L8Y352" hidden="1">#REF!</definedName>
    <definedName name="BEx3EYAB2I7N6QDFHR9LIJKXKPR2" hidden="1">#REF!</definedName>
    <definedName name="BEx3F6Z7Y33TXV9KZVL5HE4EREHD" hidden="1">#REF!</definedName>
    <definedName name="BEx3FYZZKXJZZERKHK5KVPCXV8Z2" hidden="1">#REF!</definedName>
    <definedName name="BEx3GJJ6IYBBSCURXRIA3BSCE5N1" hidden="1">#REF!</definedName>
    <definedName name="BEx3I7RORXESPXMIDKUURJTFXSAV" hidden="1">#REF!</definedName>
    <definedName name="BEx3J92XIHJHWBI9NRU822WLQ848" hidden="1">#REF!</definedName>
    <definedName name="BEx3JKRQMYNU9ORP9UW5CKAI5NKC" hidden="1">#REF!</definedName>
    <definedName name="BEx3JL80G3AZGNZH0WT8T6OQ3PXQ" hidden="1">#REF!</definedName>
    <definedName name="BEx3JPF1VX9EQ3WW6Y43S8UX965K" hidden="1">#REF!</definedName>
    <definedName name="BEx3JZGFSV34NYGIFLMUPO321I52" hidden="1">#REF!</definedName>
    <definedName name="BEx3JZR6XIEL1LTK3JAQ2QHJZ653" hidden="1">#REF!</definedName>
    <definedName name="BEx3KNA4YR3MXLI9IM9P15UAW7MQ" hidden="1">#REF!</definedName>
    <definedName name="BEx3KO6H3WRDKXYD37B5379Y0XLC" hidden="1">#REF!</definedName>
    <definedName name="BEx3LJNE53HQCNAYXJXZTS5YSOC7" hidden="1">#REF!</definedName>
    <definedName name="BEx3LR54HIP45KED74OABARDXXC3" hidden="1">#REF!</definedName>
    <definedName name="BEx3MYWG911V0YMT73OFHD748CEV" hidden="1">#REF!</definedName>
    <definedName name="BEx3NFDQJ1UG1SOMDJP1TMQUI1WY" hidden="1">#REF!</definedName>
    <definedName name="BEx3NHH8CN35OXMD80N7V10NC97W" hidden="1">#REF!</definedName>
    <definedName name="BEx3OHFYXXT8O8BZECGO4G67T5KV" hidden="1">#REF!</definedName>
    <definedName name="BEx3OTVP3JBTBAPUS9RJMIIOJBHB" hidden="1">#REF!</definedName>
    <definedName name="BEx3OWKRCQ64AMBOB45C7OZOIL99" hidden="1">#REF!</definedName>
    <definedName name="BEx3Q58GA3E2VZFYARH5P3P8STJ3" hidden="1">#REF!</definedName>
    <definedName name="BEx3RZRLU0ALXJEMHH4AUF6XFENE" hidden="1">#REF!</definedName>
    <definedName name="BEx3T0BXISY2B5ITPCUSXFK8Z2T0" hidden="1">#REF!</definedName>
    <definedName name="BEx3T0H8MRQCYUG4XJPAPPP1ALFR" hidden="1">#REF!</definedName>
    <definedName name="BEx3TN998DP2QT7Y11HQ294YGUM6" hidden="1">#REF!</definedName>
    <definedName name="BEx57SA75AY5JB247DBW1TQSKLZ9" hidden="1">#REF!</definedName>
    <definedName name="BEx5862HDRKK9A5W951ZPLYGKI4J" hidden="1">#REF!</definedName>
    <definedName name="BEx5AB8S2ZYXI52R896Z9U1669M1" hidden="1">#REF!</definedName>
    <definedName name="BEx5AGHHEZYG9FF0SY884LUQIFFT" hidden="1">#REF!</definedName>
    <definedName name="BEx5C7KO889DNC9OX2RFJT8X97OC" hidden="1">#REF!</definedName>
    <definedName name="BEx5D6N1N8R3N5P6KF3KQCG36HE5" hidden="1">#REF!</definedName>
    <definedName name="BEx5DCHCU9JR9EVSNYZ48ATUI5WX" hidden="1">#REF!</definedName>
    <definedName name="BEx5DFMPS5X96RJDOCJY23G0L5T4" hidden="1">#REF!</definedName>
    <definedName name="BEx5DYYLHKHCNBKMYSP0TUJ1QSJQ" hidden="1">#REF!</definedName>
    <definedName name="BEx5EB8X1QMUK8A3RJA0NR2IFEF8" hidden="1">#REF!</definedName>
    <definedName name="BEx5EOA86ZTLBOBQ6O0SRXWP9S7C" hidden="1">#REF!</definedName>
    <definedName name="BEx5EYMIRHIZXOWMET7JJ918MHW4" hidden="1">#REF!</definedName>
    <definedName name="BEx5F1BNSJ89ROV8TQB9SLLMELUX" hidden="1">#REF!</definedName>
    <definedName name="BEx5F5D7Z3AZ3S9IXH1FODWIBR68" hidden="1">#REF!</definedName>
    <definedName name="BEx5FLEEMZW7NUQC8NSY6T2A2Z59" hidden="1">#REF!</definedName>
    <definedName name="BEx5FSW64TA7L06BOFLVWW013BY4" hidden="1">#REF!</definedName>
    <definedName name="BEx5GTR9OPOVBQ4J2HOD0SU5KWXY" hidden="1">#REF!</definedName>
    <definedName name="BEx5I35TILQTCIK986SSI06XGPYY" hidden="1">#REF!</definedName>
    <definedName name="BEx5J8TK6J2UGBW37HI2SCFI4O2E" hidden="1">#REF!</definedName>
    <definedName name="BEx5JB2F8WF84L5FQ69JISMHNTVK" hidden="1">#REF!</definedName>
    <definedName name="BEx5KOYSUSMPMB5VLEMHY0ANORN8" hidden="1">#REF!</definedName>
    <definedName name="BEx5L4JWTG16ALFDQDG17M6J4C0F" hidden="1">#REF!</definedName>
    <definedName name="BEx5N4BWM2LYG4WNE87UGZ9BH1I5" hidden="1">#REF!</definedName>
    <definedName name="BEx5NRK15YJIY23N8U2MFMYSEQA7" hidden="1">#REF!</definedName>
    <definedName name="BEx5OR7ZRGHEZGRPE2M6L03SBJPM" hidden="1">#REF!</definedName>
    <definedName name="BEx5P91WJTN8QGJ866QZ3F1M6SNA" hidden="1">#REF!</definedName>
    <definedName name="BEx5PB5F014M1BTQWCPT2UOXBXRT" hidden="1">#REF!</definedName>
    <definedName name="BEx5PV309UV13TA0A7SGNBYR9K15" hidden="1">#REF!</definedName>
    <definedName name="BEx5RG6CWHJK87HMTGHQ3BLB32WJ" hidden="1">#REF!</definedName>
    <definedName name="BEx75262ODJ8IEZ310LOI4HCAZ6D" hidden="1">#REF!</definedName>
    <definedName name="BEx77TTJYNS6TPSI75BIWH4M7S4Y" hidden="1">#REF!</definedName>
    <definedName name="BEx77UV9C664UJ5IVC1UIHNHFGVF" hidden="1">#REF!</definedName>
    <definedName name="BEx7809FXG0OGVTGRHA9W8KVZDX9" hidden="1">#REF!</definedName>
    <definedName name="BEx781M34BS66TJ0X6Q45BD61CR3" hidden="1">#REF!</definedName>
    <definedName name="BEx79I23NWSY7O39JF9L6HV2AA69" hidden="1">#REF!</definedName>
    <definedName name="BEx79P3LD0VU95LB75HZDOBD728T" hidden="1">#REF!</definedName>
    <definedName name="BEx7ADODDE6JWHZJTXMZ1B4O4SBT" hidden="1">#REF!</definedName>
    <definedName name="BEx7AY21FW2F1MCM9KPLOWB6SCHP" hidden="1">#REF!</definedName>
    <definedName name="BEx7DOCWEVFL33G21XPYE8OHDYH1" hidden="1">#REF!</definedName>
    <definedName name="BEx7EF15SEK92OSBPPT39TW3ETOH" hidden="1">#REF!</definedName>
    <definedName name="BEx7EMDFZVNG0CI6XDF0XLVN2YYP" hidden="1">#REF!</definedName>
    <definedName name="BEx7F7CQJ5U6TAAGWPCKW7OEOF7H" hidden="1">#REF!</definedName>
    <definedName name="BEx7FYMJY7MDGMDXB1ZJVW35MQG1" hidden="1">#REF!</definedName>
    <definedName name="BEx7FZTQB6JFDFCIA7I3ITZLZ77G" hidden="1">#REF!</definedName>
    <definedName name="BEx7HITIHHI9ODLIPYQ2U39LHC6T" hidden="1">#REF!</definedName>
    <definedName name="BEx7IGU383JMFSA3XVEJUTU1M92K" hidden="1">#REF!</definedName>
    <definedName name="BEx7II6K98UXG6IS9TQ0INENDJ0N" hidden="1">#REF!</definedName>
    <definedName name="BEx7J7YHLVXCHSFWTFZOCPX4XEOU" hidden="1">#REF!</definedName>
    <definedName name="BEx7JSMYMYM6O48S30VZU7G7IU8T" hidden="1">#REF!</definedName>
    <definedName name="BEx7LBXKYXZWP7OFD145UNSUD0CC" hidden="1">#REF!</definedName>
    <definedName name="BEx7MA8WPQ1G26NDP55TSRVR22I5" hidden="1">#REF!</definedName>
    <definedName name="BEx7MA8WWC60O1OG19F9S4VZQIUM" hidden="1">#REF!</definedName>
    <definedName name="BEx7MBQUS90XM01HG3QP9VSB45JM" hidden="1">#REF!</definedName>
    <definedName name="BEx7MM8GRDLF6ZFX6M14CPSOWVPK" hidden="1">#REF!</definedName>
    <definedName name="BEx906Q8UE7ZQX141CKE7F6E3QRP" hidden="1">#REF!</definedName>
    <definedName name="BEx92AK0EY4R6RRG324WTHF2QFU8" hidden="1">#REF!</definedName>
    <definedName name="BEx92CNKI9BA08E5SP34O6JG0JT9" hidden="1">#REF!</definedName>
    <definedName name="BEx92PUAJ86STQCU33LZ05E5NA4J" hidden="1">#REF!</definedName>
    <definedName name="BEx92WVSOCD3RLUNZBF8M8X7OISC" hidden="1">#REF!</definedName>
    <definedName name="BEx94KDG7EPUMXXPEYA4O6T2OZL7" hidden="1">#REF!</definedName>
    <definedName name="BEx9563MH34JSHPOSLRMY9J2PZY8" hidden="1">#REF!</definedName>
    <definedName name="BEx96B0CB2RWVNNIHCRB1YAXSR18" hidden="1">#REF!</definedName>
    <definedName name="BEx96HWH7U8Z8BT0X9P12QBSLDOT" hidden="1">#REF!</definedName>
    <definedName name="BEx96II22L7OXVQ4X5X1NZ61YJLA" hidden="1">#REF!</definedName>
    <definedName name="BEx96RSI9NN39KBJDHZFN2TZRFUU" hidden="1">#REF!</definedName>
    <definedName name="BEx976BXCAH2LW8HXFE1L0IFKRTV" hidden="1">#REF!</definedName>
    <definedName name="BEx9811STXRX2VI9PP7XGDK699WC" hidden="1">#REF!</definedName>
    <definedName name="BEx985OYX81U979Z46PJQ4F0DJIQ" hidden="1">#REF!</definedName>
    <definedName name="BEx9AIIFFPTQKKLOQY3SA0D51FZV" hidden="1">#REF!</definedName>
    <definedName name="BEx9AYOW6W1RCJB9C4J8RXWSJRWM" hidden="1">#REF!</definedName>
    <definedName name="BEx9DJ5FHKGQGZ9Q3AUR445WZPKR" hidden="1">#REF!</definedName>
    <definedName name="BEx9DJQZ74XAFXOJCRDWUCV7BXBD" hidden="1">#REF!</definedName>
    <definedName name="BEx9E1KWMBZY7DZ2W81Y28KREC8K" hidden="1">#REF!</definedName>
    <definedName name="BEx9EGV6CYG6ZG9E7TMR9RZYSGH1" hidden="1">#REF!</definedName>
    <definedName name="BEx9EIIL3MUQBD4ZYG7W1J3C5R3P" hidden="1">#REF!</definedName>
    <definedName name="BEx9FKVIU1R1D6J2Q36IQCU8DCEX" hidden="1">#REF!</definedName>
    <definedName name="BEx9GHOWIATRBTAFYZCDVDOJPG3X" hidden="1">#REF!</definedName>
    <definedName name="BEx9GJXW8UK9GOBZPQJGA4FL0M2O" hidden="1">#REF!</definedName>
    <definedName name="BEx9HKT139HM6SWSHO6XVRFA9D25" hidden="1">#REF!</definedName>
    <definedName name="BEx9HU3BPAK91G2PCXDFTVS39TF6" hidden="1">#REF!</definedName>
    <definedName name="BEx9I0U78LVEHO0MPOB5U4RHMUBV" hidden="1">#REF!</definedName>
    <definedName name="BEx9I2MX3GRNC957J8FMHNWP04Q5" hidden="1">#REF!</definedName>
    <definedName name="BEx9IPV0JNXRW2B881C8WBY5U1KI" hidden="1">#REF!</definedName>
    <definedName name="BExAVL1638ABE13R5SQH026SK9EX" hidden="1">#REF!</definedName>
    <definedName name="BExAW1IMBQBTU0E5J2TQQI2B79VY" hidden="1">#REF!</definedName>
    <definedName name="BExAXD0OJP1HKJKJ5K01GDQ5ZNUN" hidden="1">#REF!</definedName>
    <definedName name="BExAY9JGYSISL3L87W3W7QBQCYOH" hidden="1">#REF!</definedName>
    <definedName name="BExB0MYBF7BVQ9V0ITCDFR9URZXH" hidden="1">#REF!</definedName>
    <definedName name="BExB1KTDW9PPFVAAGRLUC0Q6UAY2" hidden="1">#REF!</definedName>
    <definedName name="BExB2VPW6K0D6PXFNB2EI2PAJRLJ" hidden="1">#REF!</definedName>
    <definedName name="BExB3JUJXC8QYV4XAOBJCULQAADA" hidden="1">#REF!</definedName>
    <definedName name="BExB41TWQ6820BR7SVX3Q7SR1LZ8" hidden="1">#REF!</definedName>
    <definedName name="BExB44OC6FOXVZBDEY5BR6SHCZNQ" hidden="1">#REF!</definedName>
    <definedName name="BExB4A2KCGRFVC87ZRC18R8O2XYF" hidden="1">#REF!</definedName>
    <definedName name="BExB50W4NZMCTI79LJI7K2M3YYWH" hidden="1">#REF!</definedName>
    <definedName name="BExB5U9JN1UHEARI0481VU3P9GGG" hidden="1">#REF!</definedName>
    <definedName name="BExB7CCZRTPP5XRFAR84CPLTOXI3" hidden="1">#REF!</definedName>
    <definedName name="BExB8KEWJQOO05VHW4CS61VYZE5U" hidden="1">#REF!</definedName>
    <definedName name="BExB9EDVITSRZC6AZLBXID7PHJ91" hidden="1">#REF!</definedName>
    <definedName name="BExBA6K3TLYXUTIOWFXK3NMRGHR2" hidden="1">#REF!</definedName>
    <definedName name="BExBA6PE8EEX0NM9BM28HHNN23ES" hidden="1">#REF!</definedName>
    <definedName name="BExBCIH0UBOD07PZ27392P9YXEYX" hidden="1">#REF!</definedName>
    <definedName name="BExBCOGUPM5Z6QHXYY5E10ELG9G8" hidden="1">#REF!</definedName>
    <definedName name="BExBDCLASWBCUKQ99SIH7MEJ6YOG" hidden="1">#REF!</definedName>
    <definedName name="BExBE7BBX2NP1GFQT3X635DFIIBD" hidden="1">#REF!</definedName>
    <definedName name="BExBENN9Z0JJ1YMZZDUYFE3OR74M" hidden="1">#REF!</definedName>
    <definedName name="BExCRYEGVK7KU00YBTX1M0GH26ZC" hidden="1">#REF!</definedName>
    <definedName name="BExCS9SHI3N58U0N2PGEOZ4RH8IF" hidden="1">#REF!</definedName>
    <definedName name="BExCSHFJMTBG8TXFAPM1YMJ2C7TB" hidden="1">#REF!</definedName>
    <definedName name="BExCTH8YWODCTNH1ADX45WCZUZ5C" hidden="1">#REF!</definedName>
    <definedName name="BExCV155OWE7PIVZUK23BXNDWP3Q" hidden="1">#REF!</definedName>
    <definedName name="BExCV3ZMETOSDFFYA3PTQUD7GPJM" hidden="1">#REF!</definedName>
    <definedName name="BExCV5N016BKAHGA5WBLU48U1RS3" hidden="1">#REF!</definedName>
    <definedName name="BExCVM9RY4KS1QHWHDGY48P399TD" hidden="1">#REF!</definedName>
    <definedName name="BExCXT8KYZE7Q8L5Z2LZX96ANYH9" hidden="1">#REF!</definedName>
    <definedName name="BExD0L6V9ZAQ8DYCKUZHD1HCK0R6" hidden="1">#REF!</definedName>
    <definedName name="BExD0YDM6QOAH0SUN3EB83EKA7JZ" hidden="1">#REF!</definedName>
    <definedName name="BExD1TP06FGT18KW5BYXXVZB0NZC" hidden="1">#REF!</definedName>
    <definedName name="BExD23QJNRMXRMQLM98NN33TURL6" hidden="1">#REF!</definedName>
    <definedName name="BExD2ETTJYF64I3N9P3TP46EW3NG" hidden="1">#REF!</definedName>
    <definedName name="BExD2VWMESKUJL8ZGDBUAQV67D7Q" hidden="1">#REF!</definedName>
    <definedName name="BExD3ESDJXZXXBH1F4AJUVK5HPGN" hidden="1">#REF!</definedName>
    <definedName name="BExD3KXILJSLO1GNOXBY52GJPVTY" hidden="1">#REF!</definedName>
    <definedName name="BExD3O2VQHMUJ12Y5K7ZJ4UX1FYC" hidden="1">#REF!</definedName>
    <definedName name="BExD3ZX46964SM8TAF5PFJHE1X8V" hidden="1">#REF!</definedName>
    <definedName name="BExD4NAKCGI0A97E382ZDPX0UYWK" hidden="1">#REF!</definedName>
    <definedName name="BExD5FBB7KCQQLQDGVGVASJKNVTS" hidden="1">#REF!</definedName>
    <definedName name="BExD74LQMOBXLBZOAA3JSIKTP1I3" hidden="1">#REF!</definedName>
    <definedName name="BExD7XJ00CUN1NP0Q2FUR4KBFTZG" hidden="1">#REF!</definedName>
    <definedName name="BExD9FX2QXLTBF9PYSSKEWXA1I61" hidden="1">#REF!</definedName>
    <definedName name="BExDAKZAX8R6L0QCZSZ72YS114XS" hidden="1">#REF!</definedName>
    <definedName name="BExDATTNCV0F68Y5PK3GMRSXBEPR" hidden="1">#REF!</definedName>
    <definedName name="BExEPC15P2REPF88BIEY2UMCP9GM" hidden="1">#REF!</definedName>
    <definedName name="BExEPEVPYN0G39HQ3DU1M85J9MER" hidden="1">#REF!</definedName>
    <definedName name="BExEQEJPDDC0SUQQHSBVHX1VETKU" hidden="1">#REF!</definedName>
    <definedName name="BExEQJ1K3Q7LOLBHHKVOZD6EXF1U" hidden="1">#REF!</definedName>
    <definedName name="BExEQUFDXWZN9ROGQISKH4SDFZYX" hidden="1">#REF!</definedName>
    <definedName name="BExER57UU183X1RFWKP1BH49FEJE" hidden="1">#REF!</definedName>
    <definedName name="BExET2WCLE0DG23ZOO35V56ZWFE0" hidden="1">#REF!</definedName>
    <definedName name="BExET7ZSNZQOBO7Y3I86YBBZQCHH" hidden="1">#REF!</definedName>
    <definedName name="BExETQVI3OYIOG4I10N5MR6Q532N" hidden="1">#REF!</definedName>
    <definedName name="BExETVO4QFP3S410LJIEWIHYDHOU" hidden="1">#REF!</definedName>
    <definedName name="BExEUNJKP9A47DKEHQJLAJH3BZP5" hidden="1">#REF!</definedName>
    <definedName name="BExEV7BIXY0PNBZD7CP4KPCKXYBN" hidden="1">#REF!</definedName>
    <definedName name="BExEWAA7JPZT6S8NDDQAF91HY7P7" hidden="1">#REF!</definedName>
    <definedName name="BExEX25N6632Q2U1DH066VVMMAGN" hidden="1">#REF!</definedName>
    <definedName name="BExEY7IFW8RTSNNV3FHHYEO5H0AE" hidden="1">#REF!</definedName>
    <definedName name="BExF0MKRZGF4F706JCNS1KIYEVDX" hidden="1">#REF!</definedName>
    <definedName name="BExF14K5R2H1H9JV0N6DBLHUIIKD" hidden="1">#REF!</definedName>
    <definedName name="BExF1TVSQQHB0Z0I0TL2ZLVCDE50" hidden="1">#REF!</definedName>
    <definedName name="BExF3LPZ4VPJKH07FJC9FE74ZN6K" hidden="1">#REF!</definedName>
    <definedName name="BExF4C3AU5TU7WPX9SVGYD0WUAI2" hidden="1">#REF!</definedName>
    <definedName name="BExF4MVQLYANEICBT7GH7RGV15G6" hidden="1">#REF!</definedName>
    <definedName name="BExF54EZT3FMJ79XYOCGA3DVLRAP" hidden="1">#REF!</definedName>
    <definedName name="BExF5OSJPJUHOBH5UO519MS5FV6M" hidden="1">#REF!</definedName>
    <definedName name="BExF6N3V8FNSQJC6A6MCF03ZAA5W" hidden="1">#REF!</definedName>
    <definedName name="BExF78ORD51H2LCFAQWCLGK8FBM1" hidden="1">#REF!</definedName>
    <definedName name="BExF8C8YV94YAIMXCKIUOWNQNRBC" hidden="1">#REF!</definedName>
    <definedName name="BExGL6IPXDOHQ1LB2D3GZXKLLB4P" hidden="1">#REF!</definedName>
    <definedName name="BExGMC6GO2W9TXUG7N8LXR0L17CZ" hidden="1">#REF!</definedName>
    <definedName name="BExGMP2FJRFW3IHF713S83MUNO63" hidden="1">#REF!</definedName>
    <definedName name="BExGPTLP106PIE3TKA2163916WPX" hidden="1">#REF!</definedName>
    <definedName name="BExGQ9SCA2OJYNB1N6WEQ2UEK5TX" hidden="1">#REF!</definedName>
    <definedName name="BExGQJTX2KEG6KNLHJUI6XXVYUAP" hidden="1">#REF!</definedName>
    <definedName name="BExGR9WETFADNTMJ20GHNAJ1F7GF" hidden="1">#REF!</definedName>
    <definedName name="BExGRTOI9X3XYYD89XDEAVZ9OJYR" hidden="1">#REF!</definedName>
    <definedName name="BExGTEMEB67U5UI9VJ04JZCOEFXF" hidden="1">#REF!</definedName>
    <definedName name="BExGU4ZW66RINTPSA4PIO5Q6IMM1" hidden="1">#REF!</definedName>
    <definedName name="BExGUGU5SMJJAKC62NZE6ZCQR2QY" hidden="1">#REF!</definedName>
    <definedName name="BExGV7NSHPKQEYFH3A6ADICPV7J3" hidden="1">#REF!</definedName>
    <definedName name="BExGX750HSKAL5M99Y0IC32NWEH5" hidden="1">#REF!</definedName>
    <definedName name="BExGYY2ONE6WQ2Y2VQKX8XVVYJ6Y" hidden="1">#REF!</definedName>
    <definedName name="BExGZ2KIBCFCQQM8SVEARX84ALTB" hidden="1">#REF!</definedName>
    <definedName name="BExH05ZAO58KEEBYEVQXU5JLP0LH" hidden="1">#REF!</definedName>
    <definedName name="BExH0ETHUGLBXBWZPRRWL8IVCYIJ" hidden="1">#REF!</definedName>
    <definedName name="BExH1JKW7W9AQEV1383HV6JKL8VK" hidden="1">#REF!</definedName>
    <definedName name="BExH1OIU3XT4H0UBC9WIAPBQ4Z2L" hidden="1">#REF!</definedName>
    <definedName name="BExH2SU3WWM0HRFZNQFCAR46PYGF" hidden="1">#REF!</definedName>
    <definedName name="BExH372KPBADCDAILORTD8CH2MPU" hidden="1">#REF!</definedName>
    <definedName name="BExIGAXL27FGCA1ZIATR39XQ7AR3" hidden="1">#REF!</definedName>
    <definedName name="BExIIM3MJCPGT5ISU0ROUP3XPNMV" hidden="1">#REF!</definedName>
    <definedName name="BExIIMP742P7WFXRWEWWZZT657OF" hidden="1">#REF!</definedName>
    <definedName name="BExIIR1QC64BTPROBS5UKJC9EPBW" hidden="1">#REF!</definedName>
    <definedName name="BExIJ24Y767M0FBMK90JAK8JEAPN" hidden="1">#REF!</definedName>
    <definedName name="BExIJF0Q8SOCLLWCS8V6CSQI370T" hidden="1">#REF!</definedName>
    <definedName name="BExIKJ12322HZC9UKYV08BRUJVMQ" hidden="1">#REF!</definedName>
    <definedName name="BExILSQFQ1CHDGOZTB1FB8MG0U2S" hidden="1">#REF!</definedName>
    <definedName name="BExILUOMF8FLBLG5RXQBHIEZ9C0E" hidden="1">#REF!</definedName>
    <definedName name="BExIMEBBD14IYSW0X6M3CP1YG17P" hidden="1">#REF!</definedName>
    <definedName name="BExIMRI188MAJJM4PQQ1UDGIFM99" hidden="1">#REF!</definedName>
    <definedName name="BExINGIWJUD0MFKK34QQ3922PHUF" hidden="1">#REF!</definedName>
    <definedName name="BExIOCG31CW4YS7LAL2RP9VJ65FR" hidden="1">#REF!</definedName>
    <definedName name="BExIP0VAZJ2K3DG6TC8PMLLUMAEI" hidden="1">#REF!</definedName>
    <definedName name="BExIP643TMP1ZBG0SHCNS1R03PJK" hidden="1">#REF!</definedName>
    <definedName name="BExIPE7DY6LFJKS1X0GZF9RL4H46" hidden="1">#REF!</definedName>
    <definedName name="BExIQ6OEUJ2DOYD770WM1TA78M20" hidden="1">#REF!</definedName>
    <definedName name="BExIQINZ72CNY56V9O50HDTRAD8M" hidden="1">#REF!</definedName>
    <definedName name="BExIQLD3ROMGT3HSAEOSAZYFGZVK" hidden="1">#REF!</definedName>
    <definedName name="BExIQN5P2F0WP5TNF00ZW9UP6BGL" hidden="1">#REF!</definedName>
    <definedName name="BExIQOCZULQN5NV7QGN82B6Z1CFC" hidden="1">#REF!</definedName>
    <definedName name="BExIQTLR3QHV0I0NYWEJMMRU9S0A" hidden="1">#REF!</definedName>
    <definedName name="BExIQYECFYOQTSZR9U5X5YRQUVBX" hidden="1">#REF!</definedName>
    <definedName name="BExIRI15PZOMCJQX4K5T6EL3A8H0" hidden="1">#REF!</definedName>
    <definedName name="BExIRRGYUYEWEZY2WOZ37HNWSK0N" hidden="1">#REF!</definedName>
    <definedName name="BExIRVNZZ9L9LIBAEBPWRS1IHM4A" hidden="1">#REF!</definedName>
    <definedName name="BExISYS0B76N1U5ILES3FGOLC6FK" hidden="1">#REF!</definedName>
    <definedName name="BExITR8TRXQULDLPTACROH947Y33" hidden="1">#REF!</definedName>
    <definedName name="BExIUQ5VSYENRLPNJTJAKPBBHISD" hidden="1">#REF!</definedName>
    <definedName name="BExIVLMNTSVCWMWYXMDSCEV4JBFR" hidden="1">#REF!</definedName>
    <definedName name="BExIWTDXFUWVYBQESO5CWKRJER7E" hidden="1">#REF!</definedName>
    <definedName name="BExIX76ANFIYB411PVORG0OVBF3C" hidden="1">#REF!</definedName>
    <definedName name="BExIYF2VWNO8NBSIVR69ZH9LZF4W" hidden="1">#REF!</definedName>
    <definedName name="BExIYL2OUVLJZVI6HDEXM1IEJT9R" hidden="1">#REF!</definedName>
    <definedName name="BExIZLHJQM4IHHTD3UEY6TRLSCPU" hidden="1">#REF!</definedName>
    <definedName name="BExIZLXSRKW3L5QVJ61B21FNSLV8" hidden="1">#REF!</definedName>
    <definedName name="BExIZM34IL9I3T662RCBZYUZ9OPX" hidden="1">#REF!</definedName>
    <definedName name="BExJ08KB1IAN6JNARQ00WCSHAPF0" hidden="1">#REF!</definedName>
    <definedName name="BExJ0RQUMO8XC8F9KBEUCYPP77WI" hidden="1">#REF!</definedName>
    <definedName name="BExJ18TUXRCLPD89DQ2AY2YBC6TU" hidden="1">#REF!</definedName>
    <definedName name="BExKCDYJ50O8B2OSSXLQ4A1K0812" hidden="1">#REF!</definedName>
    <definedName name="BExKER2TTEJ75PW11WCEFJN8TWZ0" hidden="1">#REF!</definedName>
    <definedName name="BExKF0O2XK0JHGNOK7YRFP9SBOHH" hidden="1">#REF!</definedName>
    <definedName name="BExKFCSZWOIJFD4WW4948OB5R4K9" hidden="1">#REF!</definedName>
    <definedName name="BExKFMJQHSDU04MON4WU9XM9FD0B" hidden="1">#REF!</definedName>
    <definedName name="BExKG5KSNA0HLNSB38O534SVSW3L" hidden="1">#REF!</definedName>
    <definedName name="BExKHJRZPOAAYWTXC8WANK0L3XCO" hidden="1">#REF!</definedName>
    <definedName name="BExKHMH2B8OT8TU7L1QE26IBQ8FS" hidden="1">#REF!</definedName>
    <definedName name="BExKHU455ZH5GKG6E2QGSHXSSD09" hidden="1">#REF!</definedName>
    <definedName name="BExKIWXB61X2ZFKEM516HYN09OMX" hidden="1">#REF!</definedName>
    <definedName name="BExKK0C1XGFVNDIKCWYAR98RG9OK" hidden="1">#REF!</definedName>
    <definedName name="BExKLLA4GE53GR94DWBMDFMYAB05" hidden="1">#REF!</definedName>
    <definedName name="BExKM87GLBXV13KUPDU4NIA7Y5NQ" hidden="1">#REF!</definedName>
    <definedName name="BExKMG5F5P8TUG5A0TI9SI8E5JLV" hidden="1">#REF!</definedName>
    <definedName name="BExKOLH0512OR3NJN08UMM9EAM0W" hidden="1">#REF!</definedName>
    <definedName name="BExKOR0J3AHVLAIKDV88C0WQFNRO" hidden="1">#REF!</definedName>
    <definedName name="BExKPASNFSJMGKE8NVFL5X8LR6X1" hidden="1">#REF!</definedName>
    <definedName name="BExKPKZHYYPCAGJ5HQ0DW3TH7SAT" hidden="1">#REF!</definedName>
    <definedName name="BExKQUOUJJD11PRIRWBWSYL57F0B" hidden="1">#REF!</definedName>
    <definedName name="BExKQUU5QA10KXLVN9WW0YRWN457" hidden="1">#REF!</definedName>
    <definedName name="BExKR26LEB6FSIZVDUIG998JIFAA" hidden="1">#REF!</definedName>
    <definedName name="BExKSG8FV6NDQ12FX8MPCQLA3PBG" hidden="1">#REF!</definedName>
    <definedName name="BExKSNVJDEDLE2Q90VVIDP2677MI" hidden="1">#REF!</definedName>
    <definedName name="BExKSXM32YE7WZK4GITMNNVQYK3J" hidden="1">#REF!</definedName>
    <definedName name="BExKV56NZ8EC9WR0KVHOW1TV9N6M" hidden="1">#REF!</definedName>
    <definedName name="BExKVK65NA9FIMJY42CZTL6KPB1U" hidden="1">#REF!</definedName>
    <definedName name="BExKVMV9AEIU94QDY3F6PRZJNG39" hidden="1">#REF!</definedName>
    <definedName name="BExKW3Y92HZEVAZWX06TJ9355384" hidden="1">#REF!</definedName>
    <definedName name="BExM995RT6RGZQ9UK3AJ9LM2BCZX" hidden="1">#REF!</definedName>
    <definedName name="BExMBJQ8ICWUWKP68CPPYASWUN4E" hidden="1">#REF!</definedName>
    <definedName name="BExMC1PMJS9R7QEPMHKS0NIDNOFY" hidden="1">#REF!</definedName>
    <definedName name="BExMD89QIOU6JY2D1UKA7M26M80B" hidden="1">#REF!</definedName>
    <definedName name="BExMDFM170RLAP1NOWSXEMXARNZ0" hidden="1">#REF!</definedName>
    <definedName name="BExMDH3YAZD1RLELE7M26FTF7SV5" hidden="1">#REF!</definedName>
    <definedName name="BExMDUFZSAL97ZXAJXGOSGNMZQ41" hidden="1">#REF!</definedName>
    <definedName name="BExME9A6MTZX1393DHZYMZQQSIUZ" hidden="1">#REF!</definedName>
    <definedName name="BExME9KY0V8VJS19ZKMR22YVGZUX" hidden="1">#REF!</definedName>
    <definedName name="BExMEMGXPZSX6ZTYL39EP1MYZEWK" hidden="1">#REF!</definedName>
    <definedName name="BExMEYLTMI0OCLSFH9PG9XZYJI0Y" hidden="1">#REF!</definedName>
    <definedName name="BExMFTBORCDR83T5QYG04CHDA3E3" hidden="1">#REF!</definedName>
    <definedName name="BExMFW6A041ITRTYGVLWTC1EYHTU" hidden="1">#REF!</definedName>
    <definedName name="BExMGFCMMQLDT07FIN1OYG7U8N1T" hidden="1">#REF!</definedName>
    <definedName name="BExMH317MZHXQF08DPNEV321PI0M" hidden="1">#REF!</definedName>
    <definedName name="BExMH3XEHZLKC3266GTFKG5WKM0L" hidden="1">#REF!</definedName>
    <definedName name="BExMKDV2AKHPQECHKDHPABXDEQV5" hidden="1">#REF!</definedName>
    <definedName name="BExMLI0NYX7946LFCDG136PHZCVH" hidden="1">#REF!</definedName>
    <definedName name="BExMLTPGZCDCEXCV9I173UCVJXSW" hidden="1">#REF!</definedName>
    <definedName name="BExMMT801NP1I1628IFWJDTTLXY2" hidden="1">#REF!</definedName>
    <definedName name="BExMOYUBIL8WGYY0EMIMB3J05GVI" hidden="1">#REF!</definedName>
    <definedName name="BExMPDZ9DAO9PPXPLKS8XWZBSO4F" hidden="1">#REF!</definedName>
    <definedName name="BExMQB3G76098LOWKE1MHMYROQTC" hidden="1">#REF!</definedName>
    <definedName name="BExO52QY0WRQ2VKQQ980SF8S62Y1" hidden="1">#REF!</definedName>
    <definedName name="BExO7R3R22P95JHI70DMJ1ZILP3F" hidden="1">#REF!</definedName>
    <definedName name="BExO8TBCKMDSPONJIBH8YZ1L224J" hidden="1">#REF!</definedName>
    <definedName name="BExO93SZ82LERATPWVTA62BAQQYF" hidden="1">#REF!</definedName>
    <definedName name="BExOBBTOD2ZW5HUVUK0ZJHN21OK0" hidden="1">#REF!</definedName>
    <definedName name="BExOC0P6VWRPK33VR3X86F7MV8S0" hidden="1">#REF!</definedName>
    <definedName name="BExOD8WLOETWE7NEBBTM1S2VZFK6" hidden="1">#REF!</definedName>
    <definedName name="BExODAEJJGZDHRQOC05X43TZH630" hidden="1">#REF!</definedName>
    <definedName name="BExODBAW59S6T7KPEMO7F4EYC5F1" hidden="1">#REF!</definedName>
    <definedName name="BExOEYCAL8KM3VDG4H21LLPCXJGM" hidden="1">#REF!</definedName>
    <definedName name="BExOGEN0C5WQZXVJJVASPCKTFDVF" hidden="1">#REF!</definedName>
    <definedName name="BExOGMVUNE8SNQO9YK1T1K1FG1X3" hidden="1">#REF!</definedName>
    <definedName name="BExOGSVM0FKAK4Z4EV2ELSSOGT9K" hidden="1">#REF!</definedName>
    <definedName name="BExOHDK1WJFHNJBRDFZSSCCCXQJB" hidden="1">#REF!</definedName>
    <definedName name="BExOIHPRIZWRO9M5UR06YCG1187S" hidden="1">#REF!</definedName>
    <definedName name="BExOJA6SFCC5BE1YHLWLT3MHAXFW" hidden="1">#REF!</definedName>
    <definedName name="BExOKXDNJ8W1WVKP54HLQD3FEIHV" hidden="1">#REF!</definedName>
    <definedName name="BExOL32MM12201L2PNM4MHC0GIAR" hidden="1">#REF!</definedName>
    <definedName name="BExOLKR2377X900V4JGUMD9SZK37" hidden="1">#REF!</definedName>
    <definedName name="BExOM31EZJWCWR2G3KFDUC0QLMR3" hidden="1">#REF!</definedName>
    <definedName name="BExOM7ZC3N7KPGK2UEA488HGQ1XV" hidden="1">#REF!</definedName>
    <definedName name="BExON53JIUPI2N5KYKX07OE9XVSS" hidden="1">#REF!</definedName>
    <definedName name="BExOO1M407DVW7MB37GQT8LYHFW9" hidden="1">#REF!</definedName>
    <definedName name="BExOOJQYX1D3FC6CCT9KHKL8L3DZ" hidden="1">#REF!</definedName>
    <definedName name="BExQ3EUGIDKON27CD7VAGPO38OG1" hidden="1">#REF!</definedName>
    <definedName name="BExQ404I92WBL186FTDW6HW6MPES" hidden="1">#REF!</definedName>
    <definedName name="BExQ7ZTWMSXIKEBDGN5PNKYBPPH1" hidden="1">#REF!</definedName>
    <definedName name="BExQ8CPTYSNF5F0A55M3GDLS8LWX" hidden="1">#REF!</definedName>
    <definedName name="BExQ8IPNSLEL9FQC5K9LOTP55NS7" hidden="1">#REF!</definedName>
    <definedName name="BExQ9KRZE9W48183D72QWGUOGF4Y" hidden="1">#REF!</definedName>
    <definedName name="BExQA197RL9XYVPZ67SZC57SC2R4" hidden="1">#REF!</definedName>
    <definedName name="BExQBJ7C4PP6SGCK3VOF59QI33XO" hidden="1">#REF!</definedName>
    <definedName name="BExQBZZKCSU0GDBO84689SF629S8" hidden="1">#REF!</definedName>
    <definedName name="BExQCT25M6PSWWZ80RDSR8KRTFWR" hidden="1">#REF!</definedName>
    <definedName name="BExQD7LDQ2HK3AB2LIRP4VKT2TR5" hidden="1">#REF!</definedName>
    <definedName name="BExQDF358QKYC5GN5UM4H9QMRO57" hidden="1">#REF!</definedName>
    <definedName name="BExQEVDUAWWC17V6YEJNU4PZV7TI" hidden="1">#REF!</definedName>
    <definedName name="BExQFDD8AMSM81VJ7C5J1PL081ZA" hidden="1">#REF!</definedName>
    <definedName name="BExQG9A8FDEJT47C3G2G4X9H3HJ3" hidden="1">#REF!</definedName>
    <definedName name="BExQGGRZ9PU4DLCW6LIRFFW7K8SB" hidden="1">#REF!</definedName>
    <definedName name="BExQGNIMU06R7XOZP0G4A4JF3PQU" hidden="1">#REF!</definedName>
    <definedName name="BExQHAW8VHKS49T51EGMDEFC81DR" hidden="1">#REF!</definedName>
    <definedName name="BExQKLA0B915G11EYP0LGKQB8ODL" hidden="1">#REF!</definedName>
    <definedName name="BExQLG5AXCWH6GNFB7S4E9NC0XD8" hidden="1">#REF!</definedName>
    <definedName name="BExRYKGHJYFMG3OBTPAS9UNL5J15" hidden="1">#REF!</definedName>
    <definedName name="BExRZ0CBUNTQNDTMSP8907Z8IF0K" hidden="1">#REF!</definedName>
    <definedName name="BExRZ0N3FY8C4LE3YPIZQIR4508K" hidden="1">#REF!</definedName>
    <definedName name="BExRZSIJUZLUM5HUXHG88BHOLJ7H" hidden="1">#REF!</definedName>
    <definedName name="BExS00WO0YBHHO9HE5UL1UQVAUO1" hidden="1">#REF!</definedName>
    <definedName name="BExS1UZKA34PAKDSTYYUBNIR4MXF" hidden="1">#REF!</definedName>
    <definedName name="BExS2IILHQJOER4TPQKFM1V75VCM" hidden="1">#REF!</definedName>
    <definedName name="BExS3KFF56GPO2J7TIZ6M5SFJEOG" hidden="1">#REF!</definedName>
    <definedName name="BExS3MTPQB1ASW6W43WV8A1SO24G" hidden="1">#REF!</definedName>
    <definedName name="BExS5ECY78OQP7LJF2PSKE3N2FZO" hidden="1">#REF!</definedName>
    <definedName name="BExS5O3P3VBTXVHEQLBJJTZ44X5E" hidden="1">#REF!</definedName>
    <definedName name="BExS6N5XZTR2P0ABPVQHL0D4FBLS" hidden="1">#REF!</definedName>
    <definedName name="BExS87YIXR3FSLSC8E4XR6RYTRUN" hidden="1">#REF!</definedName>
    <definedName name="BExS8W34H5WAAGKWSE2I4C1I6104" hidden="1">#REF!</definedName>
    <definedName name="BExS9EILFQPGCOS09DV3TPIILJKO" hidden="1">#REF!</definedName>
    <definedName name="BExS9EILXG8QHHMVBQ51THPGVRC9" hidden="1">#REF!</definedName>
    <definedName name="BExS9Y5A923VPLNU383NPTZCMFLK" hidden="1">#REF!</definedName>
    <definedName name="BExSA2SKTP0TBP4IZ9WSU8O9B6XG" hidden="1">#REF!</definedName>
    <definedName name="BExSAS49U4EAIIC6K381GNCFG2Q7" hidden="1">#REF!</definedName>
    <definedName name="BExSAVKEF8BPDO60U394EW42ASGF" hidden="1">#REF!</definedName>
    <definedName name="BExSBGE6R3N7T3CT30TA30O65RJY" hidden="1">#REF!</definedName>
    <definedName name="BExSDBTP6MPL3CYZZVG8A6AP47KH" hidden="1">#REF!</definedName>
    <definedName name="BExSH3L8ZU7A9TMERVFAUSWAI7HD" hidden="1">#REF!</definedName>
    <definedName name="BExSH6VY0236P5YAREUQ5PG9MV6R" hidden="1">#REF!</definedName>
    <definedName name="BExSH9A9LGHAMMVAUTWYJ7O4I5II" hidden="1">#REF!</definedName>
    <definedName name="BExTU9JSAV2531V5PLTFMW5PLVMP" hidden="1">#REF!</definedName>
    <definedName name="BExTW0C5M3IHIGFCS6DO31ROJDSV" hidden="1">#REF!</definedName>
    <definedName name="BExTXXF2E0CXNIMDX872LQ83S98O" hidden="1">#REF!</definedName>
    <definedName name="BExU0FBTXHHGM40O8TBAOH806RGX" hidden="1">#REF!</definedName>
    <definedName name="BExU0PIOWVFSB05GOVM1N13YP4AV" hidden="1">#REF!</definedName>
    <definedName name="BExU3DVHUU5IWSYXA8LYY9J6QOJB" hidden="1">#REF!</definedName>
    <definedName name="BExU5B96IA3VVRLACDM35XFC0QYY" hidden="1">#REF!</definedName>
    <definedName name="BExU5T331OMXVAQHGORJ5T6ZXTYQ" hidden="1">#REF!</definedName>
    <definedName name="BExU7OTEEIFPZNZ7G4E88SL0UMDX" hidden="1">#REF!</definedName>
    <definedName name="BExU8K4TIBBKCG98MZWSMZ2YRLKZ" hidden="1">#REF!</definedName>
    <definedName name="BExU93WXV10E2NUUNA12YIITLX4W" hidden="1">#REF!</definedName>
    <definedName name="BExUABIPZWYZ1QAOWL7313YI3GMH" hidden="1">#REF!</definedName>
    <definedName name="BExUB33EBJ0X2C87S737A15786Y1" hidden="1">#REF!</definedName>
    <definedName name="BExUF21WPW72ZWEVF6KS5K1TAPJV" hidden="1">#REF!</definedName>
    <definedName name="BExVQBDLSADDXHKCYZD30A70YYOV" hidden="1">#REF!</definedName>
    <definedName name="BExVRJA8N4HQXJOAGF74DJ6ID7C0" hidden="1">#REF!</definedName>
    <definedName name="BExVRSFEVELSL81MBS07OHQFJGF3" hidden="1">#REF!</definedName>
    <definedName name="BExVRSVI383MR6YMJKZG6SJCCOR7" hidden="1">#REF!</definedName>
    <definedName name="BExVSBWQZ595EUUKM647FCG81PNC" hidden="1">#REF!</definedName>
    <definedName name="BExVSVU74D4UHM1EE8M7XKH475QK" hidden="1">#REF!</definedName>
    <definedName name="BExVTE9NXE7WTQ5M5U533PZQ8B72" hidden="1">#REF!</definedName>
    <definedName name="BExVUEDVBJDA9ZSRBB69T0Q1DAPC" hidden="1">#REF!</definedName>
    <definedName name="BExVV7R3Q55HP3I9G68BGJUKNWJJ" hidden="1">#REF!</definedName>
    <definedName name="BExVVIJJ54QBOTP6Q5ACFTY4O2VE" hidden="1">#REF!</definedName>
    <definedName name="BExVVSA3NHNSPJCX2NHRAYFGVW6O" hidden="1">#REF!</definedName>
    <definedName name="BExVX0MYY63UM714QLGCV0504A2Q" localSheetId="0" hidden="1">'[2]ZQBC_REG_02_08'!#REF!</definedName>
    <definedName name="BExVX0MYY63UM714QLGCV0504A2Q" hidden="1">'[2]ZQBC_REG_02_08'!#REF!</definedName>
    <definedName name="BExVXGDI0UOWJZ7LAFUH458STFOM" hidden="1">#REF!</definedName>
    <definedName name="BExW09IRXJACALU2LJ4F1PP8FNGU" hidden="1">#REF!</definedName>
    <definedName name="BExW0CYYGF0EIC4A3FJ80OX6GA1D" hidden="1">#REF!</definedName>
    <definedName name="BExW0ERIW7MD891SN4ESTO8V7WND" hidden="1">#REF!</definedName>
    <definedName name="BExW0KLYZY3Q4XDYK76ZJ8T7T6A3" hidden="1">#REF!</definedName>
    <definedName name="BExW1KKQQUOA71WIDBKWAHFJCH4E" hidden="1">#REF!</definedName>
    <definedName name="BExW3UOY6B5HLIX3ZQA7XCUJXH5C" hidden="1">#REF!</definedName>
    <definedName name="BExW5MZ9LCOOHDPGAP9C9PAFTZL4" hidden="1">#REF!</definedName>
    <definedName name="BExW6JN5IU0E7FU9O1KD1O9U6HO3" hidden="1">#REF!</definedName>
    <definedName name="BExW6P1D4DP1W0DR7LN7CYMEE0L3" hidden="1">#REF!</definedName>
    <definedName name="BExW6Q8IQOH4HISK9RWBFV69T8CM" hidden="1">#REF!</definedName>
    <definedName name="BExW740UQ31HQ06SPMCQUZNBOT6R" hidden="1">#REF!</definedName>
    <definedName name="BExW740UYMAD6KONPKO9C54TNQ48" hidden="1">#REF!</definedName>
    <definedName name="BExW77X54W95TY08XO8JZN3N4TA9" hidden="1">#REF!</definedName>
    <definedName name="BExW7GRBCUY0T3PHXMG3WZWM6AH7" hidden="1">#REF!</definedName>
    <definedName name="BExW7XE8YORV5U9YS6JJHXEK4EZL" localSheetId="0" hidden="1">'[2]ZQBC_REG_02_08'!#REF!</definedName>
    <definedName name="BExW7XE8YORV5U9YS6JJHXEK4EZL" hidden="1">'[2]ZQBC_REG_02_08'!#REF!</definedName>
    <definedName name="BExXMHURO2ILR6OSP9X9MTDZEJG3" hidden="1">#REF!</definedName>
    <definedName name="BExXO7W9I31XCAGOMJ78WY3VKB2L" hidden="1">#REF!</definedName>
    <definedName name="BExXQXLI8TDGP7JJ9TJL46VQN221" hidden="1">#REF!</definedName>
    <definedName name="BExXRI4HWZLNIQL25XMAR3DJRSOR" hidden="1">#REF!</definedName>
    <definedName name="BExXS3JVBAGUVBOWZPVFU7H7AWWO" hidden="1">#REF!</definedName>
    <definedName name="BExXTHGB6H9QEFOTMTUYBR92U97B" hidden="1">#REF!</definedName>
    <definedName name="BExXTN5AQJNBGKA3WQUIU6YUEPV4" hidden="1">#REF!</definedName>
    <definedName name="BExXTOSJ6KXI5G39YESWA22BMQ4W" hidden="1">#REF!</definedName>
    <definedName name="BExXUR0B78KK4A9EKD6J2EGZSLV5" hidden="1">#REF!</definedName>
    <definedName name="BExXV5P0F25GGHB05VV24CHATLO1" hidden="1">#REF!</definedName>
    <definedName name="BExXVIVRDQP1TVL82ARPY8NU7L4D" hidden="1">#REF!</definedName>
    <definedName name="BExXWZH2WDU5PY25RYVE874AVWH4" hidden="1">#REF!</definedName>
    <definedName name="BExXX67XRSSJPVXF6MQ2SFIGN4Y7" hidden="1">#REF!</definedName>
    <definedName name="BExXXG3ZOCBXIAAIZVCSP0WU65PV" hidden="1">#REF!</definedName>
    <definedName name="BExXY913GRTBM5NJHI491SHLI4LP" hidden="1">#REF!</definedName>
    <definedName name="BExXZNDLYG13GZI4BZC2R95WEK07" hidden="1">#REF!</definedName>
    <definedName name="BExXZRQ50KDKQHNGXAIRR8PF7G5Q" hidden="1">#REF!</definedName>
    <definedName name="BExY2N4EY1DZ4L35N43GM0IB2VPK" hidden="1">#REF!</definedName>
    <definedName name="BExY3MMWXIQSTJWDYYFN0TA1A1SH" hidden="1">#REF!</definedName>
    <definedName name="BExY68W65TVGJYVP88U94OZJXW92" hidden="1">#REF!</definedName>
    <definedName name="BExZKR3VJ576YAUQN076B93KO59K" hidden="1">#REF!</definedName>
    <definedName name="BExZKU92AO3Y1O0ER3PXE4B2I6RI" hidden="1">#REF!</definedName>
    <definedName name="BExZKUJTD6LL7UXH2TZWJEBIWBK9" hidden="1">#REF!</definedName>
    <definedName name="BExZLPV9SS22Q89NOAAPH4KE2NCI" hidden="1">#REF!</definedName>
    <definedName name="BExZM4US2DP7QFX3MP7L50SP2XOL" hidden="1">#REF!</definedName>
    <definedName name="BExZNQZT1LW9775RO9TLV3BRMJ10" hidden="1">#REF!</definedName>
    <definedName name="BExZO1C4DMHFFBZNZODSP4ZX7HD7" hidden="1">#REF!</definedName>
    <definedName name="BExZO99Z8LFFE2OU6KR3GU66ZU0M" hidden="1">#REF!</definedName>
    <definedName name="BExZP1QYR0G4BE2GNX7T40PRUWTE" hidden="1">#REF!</definedName>
    <definedName name="BExZPIOHX3ABCG2YJAIMI6N5FSPL" hidden="1">#REF!</definedName>
    <definedName name="BExZSGRVHGXOEDFDQC17GK8OZV7P" hidden="1">#REF!</definedName>
    <definedName name="BExZTDQR50ZLG9SHW463LMV4I9EF" hidden="1">#REF!</definedName>
    <definedName name="BExZTUZ96GGOOTAQJ1EXWAKRHOBY" hidden="1">#REF!</definedName>
    <definedName name="BExZWW2CJYV8V7QB41EBGP2YM5OG" hidden="1">#REF!</definedName>
    <definedName name="BExZXDLHT6EX4OUX2SOHWODQ9KYG" hidden="1">#REF!</definedName>
    <definedName name="BExZXIP1B5HNFGA7PQFHUGX95789" hidden="1">#REF!</definedName>
    <definedName name="BExZXIZTS8GLF0ST0UI7OYJ03SUP" hidden="1">#REF!</definedName>
    <definedName name="BExZYDPO844NEHFICNS2ASEB40T4" hidden="1">#REF!</definedName>
    <definedName name="BExZZ3HGNEG3YX1H9M9DVR5C2JO2" hidden="1">#REF!</definedName>
    <definedName name="_xlnm.Print_Titles" localSheetId="0">'I dotacija'!$5:$7</definedName>
  </definedNames>
  <calcPr fullCalcOnLoad="1"/>
</workbook>
</file>

<file path=xl/sharedStrings.xml><?xml version="1.0" encoding="utf-8"?>
<sst xmlns="http://schemas.openxmlformats.org/spreadsheetml/2006/main" count="372" uniqueCount="264">
  <si>
    <t>Valsts pamatbudžets</t>
  </si>
  <si>
    <t>Valsts pamatfunkcijas kopā</t>
  </si>
  <si>
    <t>Ministru kabinets</t>
  </si>
  <si>
    <t>Izdevumi pamatfunkciju īstenošanai - kopā</t>
  </si>
  <si>
    <t>tajā skaitā pa pasākumiem</t>
  </si>
  <si>
    <t>01.00.00  "Ministru kabineta darbības nodrošināšana, valsts pārvaldes politika"</t>
  </si>
  <si>
    <t>19.00.00  "Valsts administrācijas skola"</t>
  </si>
  <si>
    <t>Valsts pārvaldē strādājošo apmācības ES jautājumos un Prezidentūras organizācijas jautājumos ES Prezidentūras 2015.gadā nodrošināšanai</t>
  </si>
  <si>
    <t xml:space="preserve">01.00.00  "Ministru kabineta darbības nodrošināšana, valsts pārvaldes politika"        un         19.00.00  "Valsts administrācijas skola" </t>
  </si>
  <si>
    <t xml:space="preserve"> MK un VAS ēku uzturēšanai </t>
  </si>
  <si>
    <t xml:space="preserve">Korupcijas novēršanas un apkarošanas birojs </t>
  </si>
  <si>
    <t xml:space="preserve">01.00.00  Korupcijas novēršanas un apkarošanas birojs       </t>
  </si>
  <si>
    <t>Sabiedrības integrācijas fonds</t>
  </si>
  <si>
    <t xml:space="preserve">02.00.00 Sabiedrības saliedēšanas pasākumi  Latvijas NVO fonda un latviešu valodas apguves programmās </t>
  </si>
  <si>
    <t>Intensīvie latviešu valodas kursi Latgales raģionā (īpaši Cibla, Zilupe, Ludza, Daugavpils, Dagda, Krāslava), Rīgā un citviet Latvijā, izvērtējot nepieciešamību</t>
  </si>
  <si>
    <t>Aizsardzības ministrija</t>
  </si>
  <si>
    <t>34.00.00 "Jaunsardzes centrs"</t>
  </si>
  <si>
    <t>12.00.00 "Kara muzejs"</t>
  </si>
  <si>
    <t>Ārlietu ministrija</t>
  </si>
  <si>
    <t xml:space="preserve">Ārlietu pārvalde </t>
  </si>
  <si>
    <t>01.01.00 Centrālais aparāts</t>
  </si>
  <si>
    <t>01.04.00 Diplomātiskās misijas ārvalstīs</t>
  </si>
  <si>
    <t>Ekonomikas ministrija</t>
  </si>
  <si>
    <t>31.00.00 Nozares politikas veidošana un vadība</t>
  </si>
  <si>
    <t>Datortehnikas, printeru u.c. informācijas sistēmas uzlabojumiem</t>
  </si>
  <si>
    <t>26.01.00 Ieksējās tirgus un patērētāju tiesību aizsardzība</t>
  </si>
  <si>
    <t>Finanšu ministrija</t>
  </si>
  <si>
    <t>30.00.00"Finansiālās un fiskālās politikas veidošana un valsts budžeta izstrāde"</t>
  </si>
  <si>
    <t>32.00.00 "Iepirkumu uzraudzības birojs"</t>
  </si>
  <si>
    <t>33.00.00 "Valsts ieņēmumu un muitas politikas nodrošināšana"</t>
  </si>
  <si>
    <t>Mobilā kravu skenera - vārtu iegādei</t>
  </si>
  <si>
    <t>39.02.00 "Izložu un azartspēļu organizēšanas un norises uzraudzība"</t>
  </si>
  <si>
    <t>Iekšlietu ministrija</t>
  </si>
  <si>
    <t>02.03.00 "Vienotās sakaru un informācijas sistēmu uzturēšana un vadība"</t>
  </si>
  <si>
    <t>09.00.00 "Drošības policijas darbība"</t>
  </si>
  <si>
    <t>06.01.00 "Valsts policija"</t>
  </si>
  <si>
    <t>10.00.00 "Valsts robežsardzes darbība"</t>
  </si>
  <si>
    <t>07.00.00 "Ugunsdrošība, glābšana un civilā aizsardzība"</t>
  </si>
  <si>
    <t>40.02.00  "Nekustamais īpašums un centralizētais iepirkums"</t>
  </si>
  <si>
    <t>Izglītības un zinātnes ministrija</t>
  </si>
  <si>
    <t>Izdevumi - kopā</t>
  </si>
  <si>
    <t xml:space="preserve">09.08.00 Balvas par izciliem sasniegumiem sportā </t>
  </si>
  <si>
    <t>09.09.00 Sporta federācijas un sporta pasākumi</t>
  </si>
  <si>
    <t>09.10.00  Murjāņu  sporta ģimnāzija</t>
  </si>
  <si>
    <t>09.21.00  Augstas klases sasniegumu sports</t>
  </si>
  <si>
    <t xml:space="preserve"> 02.01.00 Profesionālās izglītības programmu īstenošana</t>
  </si>
  <si>
    <t>02.01.00 Profesionālās izglītības programmu īstenošana</t>
  </si>
  <si>
    <t>Jaungulbenes arodvidusskolas jumta remontam, logu un durvju nomaiņai</t>
  </si>
  <si>
    <t>04.00.00 Valsts valodas politika un pārvalde</t>
  </si>
  <si>
    <t>Ministru kabineta 29.05.2012.gada sēdes protokollēmuma "Par sabiedrības saliedēšanu, nacionālās identitātes un valsts valodas pozīcijas nostiprināšana" izpildei</t>
  </si>
  <si>
    <t>02.03.00 Profesionālās izglītības programmu īstenošana</t>
  </si>
  <si>
    <t>Mērķdotācija Mālpils novadam Mālpils profesionālās vidusskolas uzturēšanai</t>
  </si>
  <si>
    <t>Zaļenieku arodvidusskolas ārējo sienu siltināšanai un jumta remontam</t>
  </si>
  <si>
    <t xml:space="preserve">07.00.00 Informācijas tehnoloģiju attīstība un uzturēšana izglītībā, Mikrosoft līguma un projektu nodrošināšana </t>
  </si>
  <si>
    <t>Zemkopības ministrija</t>
  </si>
  <si>
    <t>21.01.00 Valsts atbalsts lauksaimniecības un lauku attīstībai (subsīdijas)</t>
  </si>
  <si>
    <t>28.00.00 Politikas plānošana, īstenošana un uzraudzība</t>
  </si>
  <si>
    <t>Zemkopības ministrijas trīs atašeju Briselē un viena atašeja Krievijas Federācijā rotācijai</t>
  </si>
  <si>
    <t>21.02.00 Sabiedriskā finansējuma administrēšana un valsts uzraudzība lauksaimniecībā</t>
  </si>
  <si>
    <t>24.01.00 Meža resursu valsts uzraudzība</t>
  </si>
  <si>
    <t>28.00.00  Politikas plānošana, īstenošana un uzraudzība</t>
  </si>
  <si>
    <t>26.02.00 Meliorācijas kadastra uzturēšana, valsts meliorācijas sistēmu un valsts nozīmes meliorācijas  sistēmu ekspluatācija un uzturēšana</t>
  </si>
  <si>
    <t>VSIA "Zemkopības ministrijas nekustamie īpašumi" Meliorācijas likumā deleģēto funkciju izpildei</t>
  </si>
  <si>
    <t>27.00.00 Augu veselība un augu aprites uzraudzība</t>
  </si>
  <si>
    <t>ES politiku instrumentu un pārējās āfp līdzfinansētu projektu un pasākumu īstenošanai - kopā</t>
  </si>
  <si>
    <t>64.06.00. Izdevumi Eiropas Lauksaimniecības garantiju fonda (ELGF) projektu un pasākumu īstenošanai (2007-2013)</t>
  </si>
  <si>
    <t>Izdevumi Eiropas Lauksiamniecības garantiju fonda (ELGF) projektu un pasākumu īstenošanai (2007-2013)</t>
  </si>
  <si>
    <t>65.06.00. Maksājumu iestādes izdevumi Eiropas Lauksaimniecības fonda lauku attsītībai (ELFLA) projektu un pasākumu īstenošanai (2007-2013)</t>
  </si>
  <si>
    <t>Maksājumu iestādes izdevumi Eiropas Lauksaimniecības fonda lauku attīstībai (ELFLA) projektu un pasākumu īstenošanai (2007-2013)</t>
  </si>
  <si>
    <t>Satiksmes ministrija</t>
  </si>
  <si>
    <t xml:space="preserve"> 23.06.00 Valsts autoceļu pārvaldīšana, uzturēšana un atjaunošana</t>
  </si>
  <si>
    <t>31.06.00 Dotācija zaudējumu segšanai sabiedriskā transporta pakalpojumu sniedzējiem</t>
  </si>
  <si>
    <t xml:space="preserve">Zaudējumu segšanai sabiedriskā transporta pakalpojumu sniedzējiem </t>
  </si>
  <si>
    <t>03.00.00 Nozares vadība</t>
  </si>
  <si>
    <t>Labklājības ministrija</t>
  </si>
  <si>
    <t>05.01.00  "Sociālās rehabilitācijas valsts programmas"</t>
  </si>
  <si>
    <t>Tehnisko palīglīdzekļu nodrošināšanai</t>
  </si>
  <si>
    <t>04.00.00  "Valsts atbalsts sociālajai apdrošināšanai"</t>
  </si>
  <si>
    <t>20.01.00 "Valsts sociālie pabalsti"</t>
  </si>
  <si>
    <t>20.02.00 "Izdienas pensijas"</t>
  </si>
  <si>
    <t>05.37.00 "Sociālās integrācijas valsts aģentūras administrēšana un profesionālās un sociālās rehabilitācijas pakalpojumu nodrošināšana"</t>
  </si>
  <si>
    <t>Pedagogu darba samaksas minimālās likmes paaugstināšanai</t>
  </si>
  <si>
    <t>Tieslietu ministrija</t>
  </si>
  <si>
    <t>24.00.00 Ieslodzījuma vietas</t>
  </si>
  <si>
    <t>Ieslodzījuma vietu pārvaldes darbības nodrošināšanai - preču un pakalpojumu apmaksai</t>
  </si>
  <si>
    <t>34.00.00 Probācijas dienests</t>
  </si>
  <si>
    <t>43.00.00 Satversmes aizsardzība</t>
  </si>
  <si>
    <t>01.01.00 Ministrijas vadība un administrācija</t>
  </si>
  <si>
    <t>44.00.00 Dotācija reliģisko organizāciju darbības nodrošināšanai</t>
  </si>
  <si>
    <t>35.01.00 Maksātnespējas administrācija</t>
  </si>
  <si>
    <t>Vides aizsardzības un reģionālās attīstības ministrija</t>
  </si>
  <si>
    <t>23.01.00 Valsts vides dienests</t>
  </si>
  <si>
    <t>24.06.00 Valsts aģentūras "Latvijas Dabas muzejs" darbības nodrošināšana</t>
  </si>
  <si>
    <t>Latvijas Dabas muzeja darbības nodrošināšanai</t>
  </si>
  <si>
    <t>24.05.00  Valsts aģentūras "Nacionālais botāniskais dārzs" darbības nodrošināšana</t>
  </si>
  <si>
    <t>24.08.00 Nacionālo parku darbības nodrošināšana</t>
  </si>
  <si>
    <t>32.00.00 Valsts reģionālās attīstības politikas īstenošana</t>
  </si>
  <si>
    <t>30.00.00 Pašvaldību attīstības nacionālie atbalsta instrumenti</t>
  </si>
  <si>
    <t>Kultūras ministrija</t>
  </si>
  <si>
    <t>20.00.00. Kultūrizglītība</t>
  </si>
  <si>
    <t>22.01.00. Valsts kultūrkapitāla fonds</t>
  </si>
  <si>
    <t>21.00.00. Kultūras mantojums</t>
  </si>
  <si>
    <t>19.07.00. Mākslas un literatūra</t>
  </si>
  <si>
    <t>18.01.00. Nozares politikas plānošana un īstenošana</t>
  </si>
  <si>
    <t>22.02.00. Kultūras pasākumi, sadarbības līgumi un programmas</t>
  </si>
  <si>
    <t>20.00.00 Kultūrziglītība</t>
  </si>
  <si>
    <t>21.00.00 Kultūras mantojums</t>
  </si>
  <si>
    <t>19.07.00 Mākslas un literatūra</t>
  </si>
  <si>
    <t>Profesionālās mākslas atbalstam</t>
  </si>
  <si>
    <t>Veselības ministrija</t>
  </si>
  <si>
    <t>33.01.00 Ārstniecība</t>
  </si>
  <si>
    <t>Mātes un bērna veselības uzlabošanas plāna 2012-2014.gadam realizācijai</t>
  </si>
  <si>
    <t>Speciālistu konsultāciju un dienas stacionāros sniegto pakalpojumu apmaksai</t>
  </si>
  <si>
    <t>Rindu mazināšanai uz medicīnisko rehabilitāciju stacionārā</t>
  </si>
  <si>
    <t>Prognozējamās invaliditātes novēršanas pasākumiem</t>
  </si>
  <si>
    <t>Diagnostisko un laboratorisko izmeklējumu nodrošināšanai</t>
  </si>
  <si>
    <t>Rindu mazināšanai uz endoprotezēšanas operācijām</t>
  </si>
  <si>
    <t>Centrālā vēlēšanu komisija</t>
  </si>
  <si>
    <t>01.00.00 Vispārējā vadība</t>
  </si>
  <si>
    <t>Centrālā zemes komisija</t>
  </si>
  <si>
    <t>01.00.00  Zemes reformas īstenošana Latvijas Republikā</t>
  </si>
  <si>
    <t>Augstākā tiesa</t>
  </si>
  <si>
    <t>01.00.00 Tiesa</t>
  </si>
  <si>
    <t>Satversmes tiesa</t>
  </si>
  <si>
    <t>01.00.00  Tiesa</t>
  </si>
  <si>
    <t>Prokuratūra</t>
  </si>
  <si>
    <t>01.00.00 "Prokuratūras iestāžu uzturēšana"</t>
  </si>
  <si>
    <t>Radio un televīzija</t>
  </si>
  <si>
    <t>01.00.00 Nozares vadība</t>
  </si>
  <si>
    <t xml:space="preserve">02.00.00 Radioprogrammu veidošana un izplatīšana
</t>
  </si>
  <si>
    <t>02.00.00 Radioprogrammu veidošana un izplatīšana
03.00.00 Televīzija</t>
  </si>
  <si>
    <t>02.00.00 Radioprogrammu veidošana un izplatīšana</t>
  </si>
  <si>
    <t>Koncertierakstiem Latvijas Radio</t>
  </si>
  <si>
    <t>03.00.00 Televīzija</t>
  </si>
  <si>
    <t>01.00.00 Nozares vadība
02.00.00 Radioprogrammu veidošana un izplatīšana
03.00.00 Televīzija</t>
  </si>
  <si>
    <t>Nacionālās saliedētības programmas īstenošanai Latvijas Radio,  Latvijas Televīzijai un Nacionālajai elektronisko plašsaziņas līdzekļu padomei</t>
  </si>
  <si>
    <t>Līdzekļi neparedzētiem gadījumiem</t>
  </si>
  <si>
    <t>29.00.00  Enerģētikas politika</t>
  </si>
  <si>
    <t>Naftas produktu rezervju sistēmas uzturēšanai</t>
  </si>
  <si>
    <t>05.02.00 Zinātnes bāzes finansējums</t>
  </si>
  <si>
    <t>18.04.00 Informācijas tehnoloģiju attīstība un un uzturēšana kultūras nozarē</t>
  </si>
  <si>
    <t xml:space="preserve">VSIA Rīgas Pārtikas ražotāju vidusskolas jumta un ārsienu siltināšanai </t>
  </si>
  <si>
    <t>01.05.00 Dotācijas privātajām mācību iestādēm</t>
  </si>
  <si>
    <t xml:space="preserve">Invaliditātes likuma 12.panta 1.daļas 4.punkta izpildei (asistenta pakalpojumiem personai ar invaliditāti) </t>
  </si>
  <si>
    <t>VSIA "Bulduru dārzkopības vidusskolas" parādu segšanai</t>
  </si>
  <si>
    <t>01.14.00 Mācību literatūras iegāde</t>
  </si>
  <si>
    <t>Zinātnes bāzes finansējums ES struktūrfondu līdzfinansējuma nodrošināšanai</t>
  </si>
  <si>
    <t xml:space="preserve">Kultūrizglītības iestādēs pedagogu atalgojumam, t.sk., atalgojuma izlīdzināšanai Kultūras ministrijas padotības iestādēs 376 710 Ls, minimālās pedagoģiskās likmes paaugstināšanai 439 621 Ls, papildus finansējuma nodrošinājums pašvaldību un privātajās mūzikas un mākslas skolu pedagogiem 103 277 Ls. </t>
  </si>
  <si>
    <t xml:space="preserve">Dziesmu un deju svētki </t>
  </si>
  <si>
    <t xml:space="preserve">Finansējums pašvaldībām  Dziesmu  un deju svētku sagatavošanai un rīkošanai </t>
  </si>
  <si>
    <t>Valsts kultūrkapitāla fondam, lai nodrošinātu grāmatu iepirkumu publiskajām bibliotēkām, kā arī lasīšanas veicināšanas pasākumu atbalstam un profesionālās mākslas pieejamības nodrošināšanai Latvijas reģionos</t>
  </si>
  <si>
    <t xml:space="preserve">Kultūras iestādēm parādu segšanai par precēm un pakalpojumiem, remonta izdevumiem, t.sk., kultūras pieminekļu glābšanas programmai </t>
  </si>
  <si>
    <t>Latvijas Nacionālās operas saimnieciskās darbības stabilizēšanai</t>
  </si>
  <si>
    <t>Sabiedrības integrācijas politikas īstenošanai</t>
  </si>
  <si>
    <t xml:space="preserve">Valsts deleģēto funkciju nodrošināšanai - mūzikas instrumentu, skaņu un gaismas tehnikas un koncerttērpu iegādei </t>
  </si>
  <si>
    <t xml:space="preserve">Latvijas Nacionālās operas skatuves iekārtu un tehnikas uzlabošanai </t>
  </si>
  <si>
    <t xml:space="preserve">Profesionālās mākslas atbalstam - vienreizēju un neatliekamu preču un pakalpojumu apmaksai un kapitālajiem izdevumiem </t>
  </si>
  <si>
    <t>Latgales grantēto valsts reģionālo autoceļu pamatnes atjaunošanai</t>
  </si>
  <si>
    <t>Observācijas gultu izveides un uzturēšanas izdevumu segšanai</t>
  </si>
  <si>
    <r>
      <rPr>
        <b/>
        <sz val="10"/>
        <color indexed="8"/>
        <rFont val="Times New Roman"/>
        <family val="1"/>
      </rPr>
      <t>74. Gadskārtējā valsts budžeta izpildes procesā pārdalāmais finansējums</t>
    </r>
    <r>
      <rPr>
        <sz val="10"/>
        <color indexed="8"/>
        <rFont val="Times New Roman"/>
        <family val="1"/>
      </rPr>
      <t xml:space="preserve"> </t>
    </r>
  </si>
  <si>
    <r>
      <t xml:space="preserve">12. Ekonomikas ministrija </t>
    </r>
    <r>
      <rPr>
        <sz val="10"/>
        <color indexed="8"/>
        <rFont val="Times New Roman"/>
        <family val="1"/>
      </rPr>
      <t>(neitrāla ietekme - PVN iemaksa valsts budžetā)</t>
    </r>
  </si>
  <si>
    <t>Atbalstītie ministriju un citu centrālo valsts iestāžu iesniegtie priekšlikumi  likumprojektam "Grozījumi likumā "Par valsts budžetu 2012.gadam""</t>
  </si>
  <si>
    <t>Atbalstītie papildu pasākumi 2012.gadā</t>
  </si>
  <si>
    <t>Piemaksām pie politiski represēto personu pensijām</t>
  </si>
  <si>
    <t>Valsts sociālo pabalstu - valsts sociālā nodrošinājuma pabalsta un valsts pabalsta ar celiakiju slimiem bērniem izmaksām</t>
  </si>
  <si>
    <t>Izdienas pensiju izmaksām</t>
  </si>
  <si>
    <t>33.01.00 Ārstniecība, 33.03.00 Kompensējamo medikamentu un materiālu apmaksāšana, 45.00.00 Veselības aprūpes finansējuma administrēšana un ekonomiskā novērtēšana</t>
  </si>
  <si>
    <t>Augstas klases sportistu un treneru materiālā stimulēšanai par izciliem sasniegumiem sportā</t>
  </si>
  <si>
    <t xml:space="preserve">Nacionālas nozīmes starptautisku sporta pasākumu organizēšanai Latvijā un atlagojums treneriem </t>
  </si>
  <si>
    <t>Murjāņu sporta ģimnāzijas infrastruktūras attīstībai</t>
  </si>
  <si>
    <r>
      <t>Latvijas Olimpiskās vienības sportistu gatavošanās 2014.gada Ziemas Olimpiskajām spēlēm un komandu sporta spēļu izlašu dalības nodrošināšanai starptautiskās sporta sacensībās</t>
    </r>
    <r>
      <rPr>
        <sz val="10"/>
        <color indexed="17"/>
        <rFont val="Times New Roman"/>
        <family val="1"/>
      </rPr>
      <t xml:space="preserve"> </t>
    </r>
    <r>
      <rPr>
        <sz val="10"/>
        <rFont val="Times New Roman"/>
        <family val="1"/>
      </rPr>
      <t>(tsk. biedrībai "Latvijas Basketbola savienība" 126 500 ls)</t>
    </r>
  </si>
  <si>
    <t>Austrumlatgales Profesionālā vidusskolas projektu Nr.KPFI-5/41 "Energoefektivitātes paaugstināšana Rēzeknes 14.arodvidusskolas dienesta viesnīcas ēkā, Varoņu ielā 11, Rēzeknē, atbilstoši augstiem energoefektivitātes standartiem un izmantojot videi draudzīgus būvniecības materiālus" īstenošanai</t>
  </si>
  <si>
    <t>Limbažu Profesionālās vidusskolas siltumtrases nomaiņai</t>
  </si>
  <si>
    <t>Mācību literatūras iegādei vispārizglītojošo skolu izglītojamiem</t>
  </si>
  <si>
    <t>Microsoft licenču, kuras tiek izmantotas IZM padotības iestādēs, izpirkšanai</t>
  </si>
  <si>
    <t xml:space="preserve">Kultūrizglītības iestādēm neatliekamajiem remonta darbiem, parādu dzēšanai, t.sk., Kultūras ministrijas padotībā esošajām augstskolām </t>
  </si>
  <si>
    <t>Nozares politikas plānošanai un īstenošanai</t>
  </si>
  <si>
    <t>Latvijas Republikas proklamēšanas dienas svinību organizēšanai</t>
  </si>
  <si>
    <t xml:space="preserve">Kapitālās iegādes profesionālo izglītības iestāžu mācību procesa nodrošināšanai </t>
  </si>
  <si>
    <t>Latvijas Nacionālās bibliotēkas vienreizējiem izdevumiem (Silakrogs)</t>
  </si>
  <si>
    <t xml:space="preserve">Kutūras iestāžu vienreizēju un neatliekamu preču, pakalpojumu apmaksai un kapitālajiem izdevumiem </t>
  </si>
  <si>
    <t>Lietvedības sistēmas un centralizētas grāmatvedības un personāluzskaites sistēmas iegādei</t>
  </si>
  <si>
    <t>Ekspertu piesaistei atzinuma sniegšanai</t>
  </si>
  <si>
    <t>Latavijas Radio maksājumiem LVRTC par apraidi</t>
  </si>
  <si>
    <t>Kapitālām iegādēm Latvijas Radio un Latvijas Televīzīja</t>
  </si>
  <si>
    <t>Interneta platformas izveidošanai Latvijas Radio</t>
  </si>
  <si>
    <t>Komandējumu izdevumiem Latvijas Radio</t>
  </si>
  <si>
    <t>Interneta portāla LTV tehnoloģisko atbalsta funkciju nodrošināšanai</t>
  </si>
  <si>
    <t>Ministru prezidenta ārpolitikas darbības nodrošināšanai</t>
  </si>
  <si>
    <t>Valsts kancelejas funkciju nodrošināšanai</t>
  </si>
  <si>
    <t xml:space="preserve">Kritiskās infrastruktūras objektu un IT fiziskās drošības un aizsardzības nodrošināšanai </t>
  </si>
  <si>
    <t xml:space="preserve">Pasākumu nodrošināšanai, kas saistīti ar sabiedrības saliedēšanu, nacionālās identitātes un valsts valodas pozīcijas nostiprināšanu   </t>
  </si>
  <si>
    <t>Krimināllietu un materiālu tulkojumu nodrošināšanai</t>
  </si>
  <si>
    <t>Materiāltehniskās bāzes pilnveidošanai</t>
  </si>
  <si>
    <t>Latvijas ārpolitikas interešu īstenošanai, t.sk., darbam ar OECD jautājumiem un Valsts protokola funkciju nodrošināšanai</t>
  </si>
  <si>
    <t>Diplomātisko un konsulāro pārstāvniecību telpu un ēku piemērošanai funkciju nodrošināšanai un drošības prasībām</t>
  </si>
  <si>
    <t xml:space="preserve">Latviešu kultūras un izglītības pieejamības no Latvijas izbraukušo iedzīvotāju bērniem un atbalsts latviešu biedrībām un organizācijām ārvalstīs nodrošināšanai
</t>
  </si>
  <si>
    <t>Datortehnikas, printeru un citas IS tehnikas iegādei</t>
  </si>
  <si>
    <t>Kārtējā remonta izdevumiem arhīva un pagraba telpās</t>
  </si>
  <si>
    <t>Statistikas pārskatu datu bāzes un statistikas pieprasījumu moduļa izstrādei (papildinot Publikāciju vadības sistēmu)</t>
  </si>
  <si>
    <t>Datortehnikas iegādei</t>
  </si>
  <si>
    <t>Mobilā kravu skenera remontam</t>
  </si>
  <si>
    <t>Mērķdotācijām pašvaldību autoceļiem (ielām)</t>
  </si>
  <si>
    <t>Valsts auotceļu pārvaldīšanai, uzturēšanai un atjaunošanai</t>
  </si>
  <si>
    <t>Abonēto preses izdevumu piegādes pakalpojumu sniegšanas radīto zaudējumu kompensēšanai Latvijas Pastam</t>
  </si>
  <si>
    <t>Interneta vēlēšanu sistēmas izveides uzsākšanai</t>
  </si>
  <si>
    <t>Jaunsargu kustības striprināšanai</t>
  </si>
  <si>
    <t>Latvijas Republikas un Krievijas Federācijas vienošanās par apbedījumu statusu izpildes nodrošināšanai</t>
  </si>
  <si>
    <t xml:space="preserve">Microsoft produkcijas un tīkla drošības licenču iegādei </t>
  </si>
  <si>
    <t>Drošības policijas darbības nodrošināšanai</t>
  </si>
  <si>
    <t>Iekšlietu ministrijas radiosakaru un jūras videonovērošanas sistēmas pilnveidošanai un uzturēšanai atbilstoši Šengenas konvencijas prasībām</t>
  </si>
  <si>
    <t>Robežkontroles punktos uzstādītās videonovērošanas sistēmas remontam</t>
  </si>
  <si>
    <t>Nekustamā īpašuma remontam un inventāra atjaunošanai</t>
  </si>
  <si>
    <t>Ugunsdzēsēju aprīkojuma un rezerves daļu iegādei</t>
  </si>
  <si>
    <t>Šķidrā kurināmā iegādei</t>
  </si>
  <si>
    <t>Biroja tehnikas iegādei</t>
  </si>
  <si>
    <t xml:space="preserve">Datortehnikas nomaiņai un uzturēšanas nodrošināšanai Valsts policijas vajadzībām </t>
  </si>
  <si>
    <t>Iekšlietu ministrijas datortīkla darbības drošības  nodrošināšanai</t>
  </si>
  <si>
    <t>Ugunsdzēsēju individuālā aprīkojuma un aprīkojuma glābšanai uz ūdens iegādei</t>
  </si>
  <si>
    <t>Līzinga 5 a/m izpirkšanai no A/S „Citadele”</t>
  </si>
  <si>
    <t xml:space="preserve">Transportlīdzekļu  remontam un rezerves daļu, riepu, akumulatoru bateriju iegādei </t>
  </si>
  <si>
    <t>Helikopteru rezerves daļu iegādei</t>
  </si>
  <si>
    <t>Formas tērpu un speciālā apģērba iegādei</t>
  </si>
  <si>
    <t>Skenera iekārtas iegādei drošības pasākumu uzlabošanai Rīgas Centrālcietumā</t>
  </si>
  <si>
    <t>Formastērpu (apavu) iegādei amatpersonām ar speciālajām dienesta pakāpēm</t>
  </si>
  <si>
    <t>Microsoft licenču iegādei</t>
  </si>
  <si>
    <t>Valsts probācijas dienesta datubāzes pilnveidošanai ar informāciju par papildsodu - probācijas uzraudzību</t>
  </si>
  <si>
    <t>Informācijas par probācijas klientiem  uzglabāšanai elektroniskā formā</t>
  </si>
  <si>
    <t>Satversmes aizsardzības biroja darbības nodrošināšanai</t>
  </si>
  <si>
    <t>Ieslodzīto personu dzīvojamo kameru aprīkošanai ar santehniku atbilstoši Eiropas cilvēktiesību normām</t>
  </si>
  <si>
    <t>Aglonas bazilikas klostera ēkas rekonstrukcijai</t>
  </si>
  <si>
    <t>Datortehnikas atjaunošanai</t>
  </si>
  <si>
    <t>Biroja tehnikas nomaiņai</t>
  </si>
  <si>
    <t>Pedagogu darba samaksas minimālās likmes paaugstināšanai no 2012.gada 1.septembra</t>
  </si>
  <si>
    <t>Tiesu prakses pētījumu nodrošināšanai</t>
  </si>
  <si>
    <t>Tieslietu padomes darbības nodrošināšanai</t>
  </si>
  <si>
    <t>Satversmes tiesas ēkas neatliekamo remontdarbu veikšanai</t>
  </si>
  <si>
    <t>Satversmes tiesas datoru nomaiņai</t>
  </si>
  <si>
    <t>Daļējai dienesta transportlīdzekļu nomaiņai</t>
  </si>
  <si>
    <t xml:space="preserve">Kancelejas preču iegādei </t>
  </si>
  <si>
    <t>Prokuratūras IT resursu atjaunošanai un darbavietu aprīkošanai ar datortehniku</t>
  </si>
  <si>
    <t>Prokuratūras darbavietu aprīkošanai ar mēbelēm un inventāru</t>
  </si>
  <si>
    <t xml:space="preserve">Arhīva plauktu iegādei dokumentu uzglabāšanai prokuratūras iestādēs </t>
  </si>
  <si>
    <t>Valsts atbalstam lauksaimniecībai (subsīdijām) sējumu apdrošināšanas prēmiju kompensācijām</t>
  </si>
  <si>
    <t>Zemnieku interešu pārstāvniecībai Briselē, kas saistīta ar kopējās lauksaimniecības un zivsaimniecības politikas reformām</t>
  </si>
  <si>
    <t>Sistēmu attīstībai un licencēšanas politikas turpināšanai</t>
  </si>
  <si>
    <t>Dienesta transportlīdzekļu nodrošināšanai Valsts augu aizsardzības dienestam</t>
  </si>
  <si>
    <t>VUGD norādīto neatbilstību ugunsdrošības prasībām novēršanai (akts nr.22/8-181-495)</t>
  </si>
  <si>
    <t>Degvielas iegādei Valsts vides dienestam</t>
  </si>
  <si>
    <t>VA „Nacionālais botāniskais dārzs” darbības nodrošināšanai</t>
  </si>
  <si>
    <t>Papes kanāla aizsprosta (pārgāznes) būvniecībai</t>
  </si>
  <si>
    <t>Sistēmas "Par nekustamā īpašuma nodokli" izstrādei un uzturēšanai</t>
  </si>
  <si>
    <t>Atbalstam telpiskās plānošanas politikas īstenošanai</t>
  </si>
  <si>
    <t>Sakaru pakalpojumu nodrošinājumam</t>
  </si>
  <si>
    <t>Datortehnikas nodrošinājumam</t>
  </si>
  <si>
    <t>Dienesta pienākumu veikšanai valsts interešu pārstāvēšanai</t>
  </si>
  <si>
    <t>Programmas (apakšprogrammas), no kuras plānots finansēt pasākumu, kods un nosaukums</t>
  </si>
  <si>
    <t>Pasākums</t>
  </si>
  <si>
    <t>23.04.00 Mērķdotācijas pašvaldību autoceļiem (ielām)</t>
  </si>
  <si>
    <t xml:space="preserve">Bērnu klīniskās universitātes slimnīcas papildu speciālistu nodrošināšanai uzņemšanas nodaļā </t>
  </si>
  <si>
    <t>Dienesta speciāli aprīkoto transportlīdzekļu iegādei</t>
  </si>
  <si>
    <t>Iekšpagalma avārijas situācijas novēršanai (Smilšu iela 1)</t>
  </si>
  <si>
    <t>Bez tam - neitrāla ietekme uz valsts budžetu:</t>
  </si>
  <si>
    <t>Papildu finansējums ES fondu maksājumiem:</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</si>
</sst>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00"/>
  </numFmts>
  <fonts count="93">
    <font>
      <sz val="11"/>
      <color theme="1"/>
      <name val="Calibri"/>
      <family val="2"/>
    </font>
    <font>
      <sz val="12"/>
      <color indexed="8"/>
      <name val="Times New Roman"/>
      <family val="2"/>
    </font>
    <font>
      <b/>
      <sz val="10"/>
      <color indexed="8"/>
      <name val="Times New Roman"/>
      <family val="1"/>
    </font>
    <font>
      <sz val="10"/>
      <name val="BaltHelvetica"/>
      <family val="0"/>
    </font>
    <font>
      <b/>
      <sz val="10"/>
      <name val="Times New Roman"/>
      <family val="1"/>
    </font>
    <font>
      <sz val="10"/>
      <name val="Arial"/>
      <family val="2"/>
    </font>
    <font>
      <sz val="10"/>
      <name val="Times New Roman"/>
      <family val="1"/>
    </font>
    <font>
      <i/>
      <sz val="10"/>
      <name val="Times New Roman"/>
      <family val="1"/>
    </font>
    <font>
      <sz val="10"/>
      <color indexed="8"/>
      <name val="Times New Roman"/>
      <family val="1"/>
    </font>
    <font>
      <sz val="11"/>
      <color indexed="8"/>
      <name val="Calibri"/>
      <family val="2"/>
    </font>
    <font>
      <b/>
      <i/>
      <sz val="10"/>
      <name val="Times New Roman"/>
      <family val="1"/>
    </font>
    <font>
      <sz val="11"/>
      <color indexed="9"/>
      <name val="Calibri"/>
      <family val="2"/>
    </font>
    <font>
      <sz val="10"/>
      <color indexed="9"/>
      <name val="Arial"/>
      <family val="2"/>
    </font>
    <font>
      <sz val="11"/>
      <color indexed="20"/>
      <name val="Calibri"/>
      <family val="2"/>
    </font>
    <font>
      <b/>
      <sz val="10"/>
      <color indexed="52"/>
      <name val="Arial"/>
      <family val="2"/>
    </font>
    <font>
      <b/>
      <sz val="11"/>
      <color indexed="9"/>
      <name val="Calibri"/>
      <family val="2"/>
    </font>
    <font>
      <b/>
      <sz val="11"/>
      <color indexed="8"/>
      <name val="Calibri"/>
      <family val="2"/>
    </font>
    <font>
      <sz val="10"/>
      <name val="BaltGaramond"/>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52"/>
      <name val="Calibri"/>
      <family val="2"/>
    </font>
    <font>
      <sz val="10"/>
      <color indexed="60"/>
      <name val="Arial"/>
      <family val="2"/>
    </font>
    <font>
      <sz val="11"/>
      <name val="Arial"/>
      <family val="2"/>
    </font>
    <font>
      <sz val="10"/>
      <color indexed="8"/>
      <name val="Arial"/>
      <family val="2"/>
    </font>
    <font>
      <b/>
      <sz val="10"/>
      <color indexed="63"/>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name val="Helv"/>
      <family val="0"/>
    </font>
    <font>
      <b/>
      <sz val="18"/>
      <color indexed="56"/>
      <name val="Cambria"/>
      <family val="2"/>
    </font>
    <font>
      <sz val="10"/>
      <color indexed="17"/>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0"/>
      <name val="Calibri"/>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u val="single"/>
      <sz val="8.6"/>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10"/>
      <color indexed="30"/>
      <name val="Times New Roman"/>
      <family val="1"/>
    </font>
    <font>
      <b/>
      <sz val="14"/>
      <color indexed="8"/>
      <name val="Times New Roman"/>
      <family val="1"/>
    </font>
    <font>
      <sz val="14"/>
      <color indexed="8"/>
      <name val="Times New Roman"/>
      <family val="1"/>
    </font>
    <font>
      <sz val="10"/>
      <color indexed="8"/>
      <name val="Calibri"/>
      <family val="2"/>
    </font>
    <font>
      <sz val="10"/>
      <color indexed="10"/>
      <name val="Times New Roman"/>
      <family val="1"/>
    </font>
    <font>
      <b/>
      <sz val="10"/>
      <color indexed="10"/>
      <name val="Times New Roman"/>
      <family val="1"/>
    </font>
    <font>
      <sz val="12"/>
      <color theme="1"/>
      <name val="Times New Roman"/>
      <family val="2"/>
    </font>
    <font>
      <sz val="12"/>
      <color theme="0"/>
      <name val="Times New Roman"/>
      <family val="2"/>
    </font>
    <font>
      <b/>
      <sz val="12"/>
      <color rgb="FFFA7D00"/>
      <name val="Times New Roman"/>
      <family val="2"/>
    </font>
    <font>
      <sz val="12"/>
      <color rgb="FFFF0000"/>
      <name val="Times New Roman"/>
      <family val="2"/>
    </font>
    <font>
      <u val="single"/>
      <sz val="11"/>
      <color theme="10"/>
      <name val="Calibri"/>
      <family val="2"/>
    </font>
    <font>
      <u val="single"/>
      <sz val="8.6"/>
      <color theme="10"/>
      <name val="Calibri"/>
      <family val="2"/>
    </font>
    <font>
      <sz val="12"/>
      <color rgb="FF3F3F76"/>
      <name val="Times New Roman"/>
      <family val="2"/>
    </font>
    <font>
      <u val="single"/>
      <sz val="11"/>
      <color theme="11"/>
      <name val="Calibri"/>
      <family val="2"/>
    </font>
    <font>
      <b/>
      <sz val="12"/>
      <color rgb="FF3F3F3F"/>
      <name val="Times New Roman"/>
      <family val="2"/>
    </font>
    <font>
      <b/>
      <sz val="12"/>
      <color theme="1"/>
      <name val="Times New Roman"/>
      <family val="2"/>
    </font>
    <font>
      <sz val="12"/>
      <color rgb="FF006100"/>
      <name val="Times New Roman"/>
      <family val="2"/>
    </font>
    <font>
      <sz val="12"/>
      <color rgb="FF9C6500"/>
      <name val="Times New Roman"/>
      <family val="2"/>
    </font>
    <font>
      <sz val="10"/>
      <color theme="1"/>
      <name val="Arial"/>
      <family val="2"/>
    </font>
    <font>
      <b/>
      <sz val="18"/>
      <color theme="3"/>
      <name val="Cambria"/>
      <family val="2"/>
    </font>
    <font>
      <b/>
      <sz val="12"/>
      <color theme="0"/>
      <name val="Times New Roman"/>
      <family val="2"/>
    </font>
    <font>
      <i/>
      <sz val="12"/>
      <color rgb="FF7F7F7F"/>
      <name val="Times New Roman"/>
      <family val="2"/>
    </font>
    <font>
      <sz val="12"/>
      <color rgb="FFFA7D00"/>
      <name val="Times New Roman"/>
      <family val="2"/>
    </font>
    <font>
      <sz val="12"/>
      <color rgb="FF9C0006"/>
      <name val="Times New Roman"/>
      <family val="2"/>
    </font>
    <font>
      <b/>
      <sz val="15"/>
      <color theme="3"/>
      <name val="Times New Roman"/>
      <family val="2"/>
    </font>
    <font>
      <b/>
      <sz val="13"/>
      <color theme="3"/>
      <name val="Times New Roman"/>
      <family val="2"/>
    </font>
    <font>
      <b/>
      <sz val="11"/>
      <color theme="3"/>
      <name val="Times New Roman"/>
      <family val="2"/>
    </font>
    <font>
      <sz val="10"/>
      <color theme="1"/>
      <name val="Times New Roman"/>
      <family val="1"/>
    </font>
    <font>
      <sz val="10"/>
      <color rgb="FF0070C0"/>
      <name val="Times New Roman"/>
      <family val="1"/>
    </font>
    <font>
      <b/>
      <sz val="10"/>
      <color theme="1"/>
      <name val="Times New Roman"/>
      <family val="1"/>
    </font>
    <font>
      <sz val="10"/>
      <color rgb="FF000000"/>
      <name val="Times New Roman"/>
      <family val="1"/>
    </font>
    <font>
      <b/>
      <sz val="14"/>
      <color theme="1"/>
      <name val="Times New Roman"/>
      <family val="1"/>
    </font>
    <font>
      <sz val="14"/>
      <color theme="1"/>
      <name val="Times New Roman"/>
      <family val="1"/>
    </font>
    <font>
      <sz val="10"/>
      <color theme="1"/>
      <name val="Calibri"/>
      <family val="2"/>
    </font>
    <font>
      <sz val="10"/>
      <color rgb="FFFF0000"/>
      <name val="Times New Roman"/>
      <family val="1"/>
    </font>
    <font>
      <b/>
      <sz val="10"/>
      <color rgb="FFFF0000"/>
      <name val="Times New Roman"/>
      <family val="1"/>
    </font>
  </fonts>
  <fills count="80">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FFCC99"/>
        <bgColor indexed="64"/>
      </patternFill>
    </fill>
    <fill>
      <patternFill patternType="solid">
        <fgColor indexed="26"/>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A5A5A5"/>
        <bgColor indexed="64"/>
      </patternFill>
    </fill>
    <fill>
      <patternFill patternType="solid">
        <fgColor rgb="FFFFFFCC"/>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9"/>
        <bgColor indexed="64"/>
      </patternFill>
    </fill>
    <fill>
      <patternFill patternType="solid">
        <fgColor indexed="15"/>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hair"/>
      <bottom style="hair"/>
    </border>
    <border>
      <left style="thin"/>
      <right style="thin"/>
      <top style="thin"/>
      <bottom style="hair"/>
    </border>
    <border>
      <left>
        <color indexed="63"/>
      </left>
      <right style="thin"/>
      <top style="thin"/>
      <bottom>
        <color indexed="63"/>
      </bottom>
    </border>
    <border>
      <left>
        <color indexed="63"/>
      </left>
      <right style="thin"/>
      <top>
        <color indexed="63"/>
      </top>
      <bottom style="thin"/>
    </border>
  </borders>
  <cellStyleXfs count="214">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1" fillId="30"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11" fillId="46"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11"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11" fillId="5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11" fillId="4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52" borderId="0" applyNumberFormat="0" applyBorder="0" applyAlignment="0" applyProtection="0"/>
    <xf numFmtId="0" fontId="9" fillId="45" borderId="0" applyNumberFormat="0" applyBorder="0" applyAlignment="0" applyProtection="0"/>
    <xf numFmtId="0" fontId="11" fillId="5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65" fillId="55" borderId="1"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0" fontId="13" fillId="5" borderId="0" applyNumberFormat="0" applyBorder="0" applyAlignment="0" applyProtection="0"/>
    <xf numFmtId="0" fontId="66" fillId="0" borderId="0" applyNumberFormat="0" applyFill="0" applyBorder="0" applyAlignment="0" applyProtection="0"/>
    <xf numFmtId="0" fontId="14" fillId="56" borderId="2" applyNumberFormat="0" applyAlignment="0" applyProtection="0"/>
    <xf numFmtId="0" fontId="15" fillId="57" borderId="3" applyNumberFormat="0" applyAlignment="0" applyProtection="0"/>
    <xf numFmtId="0" fontId="16" fillId="58"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164" fontId="17" fillId="0" borderId="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61" borderId="1" applyNumberFormat="0" applyAlignment="0" applyProtection="0"/>
    <xf numFmtId="0" fontId="23" fillId="9" borderId="2" applyNumberFormat="0" applyAlignment="0" applyProtection="0"/>
    <xf numFmtId="0" fontId="70" fillId="0" borderId="0" applyNumberFormat="0" applyFill="0" applyBorder="0" applyAlignment="0" applyProtection="0"/>
    <xf numFmtId="0" fontId="71" fillId="55" borderId="7" applyNumberFormat="0" applyAlignment="0" applyProtection="0"/>
    <xf numFmtId="165" fontId="17" fillId="62" borderId="0">
      <alignment/>
      <protection/>
    </xf>
    <xf numFmtId="0" fontId="72" fillId="0" borderId="8" applyNumberFormat="0" applyFill="0" applyAlignment="0" applyProtection="0"/>
    <xf numFmtId="0" fontId="73" fillId="63" borderId="0" applyNumberFormat="0" applyBorder="0" applyAlignment="0" applyProtection="0"/>
    <xf numFmtId="0" fontId="24" fillId="0" borderId="9" applyNumberFormat="0" applyFill="0" applyAlignment="0" applyProtection="0"/>
    <xf numFmtId="0" fontId="74" fillId="64" borderId="0" applyNumberFormat="0" applyBorder="0" applyAlignment="0" applyProtection="0"/>
    <xf numFmtId="0" fontId="25" fillId="65" borderId="0" applyNumberFormat="0" applyBorder="0" applyAlignment="0" applyProtection="0"/>
    <xf numFmtId="0" fontId="5" fillId="0" borderId="0" applyBorder="0">
      <alignment/>
      <protection/>
    </xf>
    <xf numFmtId="0" fontId="75" fillId="0" borderId="0">
      <alignment/>
      <protection/>
    </xf>
    <xf numFmtId="0" fontId="26" fillId="0" borderId="0">
      <alignment/>
      <protection/>
    </xf>
    <xf numFmtId="0" fontId="5" fillId="0" borderId="0">
      <alignment/>
      <protection/>
    </xf>
    <xf numFmtId="0" fontId="0" fillId="0" borderId="0">
      <alignment/>
      <protection/>
    </xf>
    <xf numFmtId="0" fontId="27"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3" fillId="0" borderId="0">
      <alignment/>
      <protection/>
    </xf>
    <xf numFmtId="0" fontId="9" fillId="0" borderId="0">
      <alignment/>
      <protection/>
    </xf>
    <xf numFmtId="0" fontId="9" fillId="0" borderId="0">
      <alignment/>
      <protection/>
    </xf>
    <xf numFmtId="0" fontId="76" fillId="0" borderId="0" applyNumberFormat="0" applyFill="0" applyBorder="0" applyAlignment="0" applyProtection="0"/>
    <xf numFmtId="0" fontId="5" fillId="62" borderId="10" applyNumberFormat="0" applyFont="0" applyAlignment="0" applyProtection="0"/>
    <xf numFmtId="0" fontId="28" fillId="56" borderId="11" applyNumberFormat="0" applyAlignment="0" applyProtection="0"/>
    <xf numFmtId="0" fontId="5" fillId="0" borderId="0">
      <alignment/>
      <protection/>
    </xf>
    <xf numFmtId="0" fontId="5" fillId="0" borderId="0">
      <alignment/>
      <protection/>
    </xf>
    <xf numFmtId="0" fontId="7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3" fillId="0" borderId="0">
      <alignment/>
      <protection/>
    </xf>
    <xf numFmtId="0" fontId="0" fillId="0" borderId="0">
      <alignment/>
      <protection/>
    </xf>
    <xf numFmtId="0" fontId="77" fillId="66" borderId="12" applyNumberFormat="0" applyAlignment="0" applyProtection="0"/>
    <xf numFmtId="0" fontId="78" fillId="0" borderId="0" applyNumberFormat="0" applyFill="0" applyBorder="0" applyAlignment="0" applyProtection="0"/>
    <xf numFmtId="9" fontId="63" fillId="0" borderId="0" applyFont="0" applyFill="0" applyBorder="0" applyAlignment="0" applyProtection="0"/>
    <xf numFmtId="164" fontId="17" fillId="20" borderId="0" applyBorder="0" applyProtection="0">
      <alignment/>
    </xf>
    <xf numFmtId="0" fontId="63" fillId="67" borderId="13" applyNumberFormat="0" applyFont="0" applyAlignment="0" applyProtection="0"/>
    <xf numFmtId="9" fontId="63" fillId="0" borderId="0" applyFont="0" applyFill="0" applyBorder="0" applyAlignment="0" applyProtection="0"/>
    <xf numFmtId="0" fontId="79" fillId="0" borderId="14" applyNumberFormat="0" applyFill="0" applyAlignment="0" applyProtection="0"/>
    <xf numFmtId="4" fontId="29" fillId="65" borderId="15" applyNumberFormat="0" applyProtection="0">
      <alignment vertical="center"/>
    </xf>
    <xf numFmtId="4" fontId="30" fillId="65" borderId="15" applyNumberFormat="0" applyProtection="0">
      <alignment vertical="center"/>
    </xf>
    <xf numFmtId="4" fontId="29" fillId="65" borderId="15" applyNumberFormat="0" applyProtection="0">
      <alignment horizontal="left" vertical="center" indent="1"/>
    </xf>
    <xf numFmtId="0" fontId="29" fillId="65" borderId="15" applyNumberFormat="0" applyProtection="0">
      <alignment horizontal="left" vertical="top" indent="1"/>
    </xf>
    <xf numFmtId="4" fontId="2" fillId="68" borderId="0" applyNumberFormat="0" applyProtection="0">
      <alignment horizontal="left" vertical="center" indent="1"/>
    </xf>
    <xf numFmtId="4" fontId="29" fillId="0" borderId="0" applyNumberFormat="0" applyProtection="0">
      <alignment horizontal="left" vertical="center" indent="1"/>
    </xf>
    <xf numFmtId="4" fontId="27" fillId="5" borderId="15" applyNumberFormat="0" applyProtection="0">
      <alignment horizontal="right" vertical="center"/>
    </xf>
    <xf numFmtId="4" fontId="27" fillId="19" borderId="15" applyNumberFormat="0" applyProtection="0">
      <alignment horizontal="right" vertical="center"/>
    </xf>
    <xf numFmtId="4" fontId="27" fillId="47" borderId="15" applyNumberFormat="0" applyProtection="0">
      <alignment horizontal="right" vertical="center"/>
    </xf>
    <xf numFmtId="4" fontId="27" fillId="21" borderId="15" applyNumberFormat="0" applyProtection="0">
      <alignment horizontal="right" vertical="center"/>
    </xf>
    <xf numFmtId="4" fontId="27" fillId="33" borderId="15" applyNumberFormat="0" applyProtection="0">
      <alignment horizontal="right" vertical="center"/>
    </xf>
    <xf numFmtId="4" fontId="27" fillId="54" borderId="15" applyNumberFormat="0" applyProtection="0">
      <alignment horizontal="right" vertical="center"/>
    </xf>
    <xf numFmtId="4" fontId="27" fillId="51" borderId="15" applyNumberFormat="0" applyProtection="0">
      <alignment horizontal="right" vertical="center"/>
    </xf>
    <xf numFmtId="4" fontId="27" fillId="69" borderId="15" applyNumberFormat="0" applyProtection="0">
      <alignment horizontal="right" vertical="center"/>
    </xf>
    <xf numFmtId="4" fontId="27" fillId="20" borderId="15" applyNumberFormat="0" applyProtection="0">
      <alignment horizontal="right" vertical="center"/>
    </xf>
    <xf numFmtId="4" fontId="29" fillId="70" borderId="16" applyNumberFormat="0" applyProtection="0">
      <alignment horizontal="left" vertical="center" indent="1"/>
    </xf>
    <xf numFmtId="4" fontId="27" fillId="71" borderId="0" applyNumberFormat="0" applyProtection="0">
      <alignment horizontal="left" vertical="center" indent="1"/>
    </xf>
    <xf numFmtId="4" fontId="31" fillId="72" borderId="0" applyNumberFormat="0" applyProtection="0">
      <alignment horizontal="left" vertical="center" indent="1"/>
    </xf>
    <xf numFmtId="4" fontId="27" fillId="68" borderId="15" applyNumberFormat="0" applyProtection="0">
      <alignment horizontal="right" vertical="center"/>
    </xf>
    <xf numFmtId="4" fontId="27" fillId="71" borderId="0" applyNumberFormat="0" applyProtection="0">
      <alignment horizontal="left" vertical="center" indent="1"/>
    </xf>
    <xf numFmtId="4" fontId="27" fillId="68" borderId="0" applyNumberFormat="0" applyProtection="0">
      <alignment horizontal="left" vertical="center" indent="1"/>
    </xf>
    <xf numFmtId="0" fontId="6" fillId="0" borderId="0" applyNumberFormat="0" applyProtection="0">
      <alignment horizontal="left" vertical="center" wrapText="1" indent="1" shrinkToFit="1"/>
    </xf>
    <xf numFmtId="0" fontId="5" fillId="72" borderId="15" applyNumberFormat="0" applyProtection="0">
      <alignment horizontal="left" vertical="top" indent="1"/>
    </xf>
    <xf numFmtId="0" fontId="6" fillId="0" borderId="0" applyNumberFormat="0" applyProtection="0">
      <alignment horizontal="left" wrapText="1" indent="1" shrinkToFit="1"/>
    </xf>
    <xf numFmtId="0" fontId="6" fillId="0" borderId="0" applyNumberFormat="0" applyProtection="0">
      <alignment horizontal="left" vertical="center" wrapText="1" indent="1" shrinkToFit="1"/>
    </xf>
    <xf numFmtId="0" fontId="5" fillId="68" borderId="15" applyNumberFormat="0" applyProtection="0">
      <alignment horizontal="left" vertical="top" indent="1"/>
    </xf>
    <xf numFmtId="0" fontId="6" fillId="0" borderId="0" applyNumberFormat="0" applyProtection="0">
      <alignment horizontal="left" vertical="center" wrapText="1" indent="1" shrinkToFit="1"/>
    </xf>
    <xf numFmtId="0" fontId="5" fillId="18" borderId="15" applyNumberFormat="0" applyProtection="0">
      <alignment horizontal="left" vertical="top" indent="1"/>
    </xf>
    <xf numFmtId="0" fontId="6" fillId="0" borderId="0" applyNumberFormat="0" applyProtection="0">
      <alignment horizontal="left" vertical="center" wrapText="1" indent="1" shrinkToFit="1"/>
    </xf>
    <xf numFmtId="0" fontId="5" fillId="0" borderId="17" applyNumberFormat="0" applyProtection="0">
      <alignment horizontal="left" vertical="center" indent="1"/>
    </xf>
    <xf numFmtId="0" fontId="5" fillId="71" borderId="15" applyNumberFormat="0" applyProtection="0">
      <alignment horizontal="left" vertical="top" indent="1"/>
    </xf>
    <xf numFmtId="0" fontId="5" fillId="73" borderId="17" applyNumberFormat="0">
      <alignment/>
      <protection locked="0"/>
    </xf>
    <xf numFmtId="4" fontId="27" fillId="62" borderId="15" applyNumberFormat="0" applyProtection="0">
      <alignment vertical="center"/>
    </xf>
    <xf numFmtId="4" fontId="32" fillId="62" borderId="15" applyNumberFormat="0" applyProtection="0">
      <alignment vertical="center"/>
    </xf>
    <xf numFmtId="4" fontId="27" fillId="62" borderId="15" applyNumberFormat="0" applyProtection="0">
      <alignment horizontal="left" vertical="center" indent="1"/>
    </xf>
    <xf numFmtId="0" fontId="27" fillId="62" borderId="15" applyNumberFormat="0" applyProtection="0">
      <alignment horizontal="left" vertical="top" indent="1"/>
    </xf>
    <xf numFmtId="4" fontId="8" fillId="0" borderId="0" applyNumberFormat="0" applyProtection="0">
      <alignment horizontal="right" wrapText="1" shrinkToFit="1"/>
    </xf>
    <xf numFmtId="4" fontId="8" fillId="0" borderId="0" applyNumberFormat="0" applyProtection="0">
      <alignment horizontal="right"/>
    </xf>
    <xf numFmtId="4" fontId="27" fillId="0" borderId="17" applyNumberFormat="0" applyProtection="0">
      <alignment horizontal="right" vertical="center"/>
    </xf>
    <xf numFmtId="4" fontId="8" fillId="0" borderId="0" applyNumberFormat="0" applyProtection="0">
      <alignment horizontal="right"/>
    </xf>
    <xf numFmtId="4" fontId="32" fillId="71" borderId="15" applyNumberFormat="0" applyProtection="0">
      <alignment horizontal="right" vertical="center"/>
    </xf>
    <xf numFmtId="4" fontId="8" fillId="0" borderId="0" applyNumberFormat="0" applyProtection="0">
      <alignment horizontal="left" wrapText="1" indent="1" shrinkToFit="1"/>
    </xf>
    <xf numFmtId="4" fontId="8" fillId="0" borderId="17" applyNumberFormat="0" applyProtection="0">
      <alignment horizontal="left" wrapText="1" indent="1"/>
    </xf>
    <xf numFmtId="4" fontId="8" fillId="0" borderId="0" applyNumberFormat="0" applyProtection="0">
      <alignment horizontal="left" wrapText="1" indent="1"/>
    </xf>
    <xf numFmtId="4" fontId="27" fillId="0" borderId="17" applyNumberFormat="0" applyProtection="0">
      <alignment horizontal="left" wrapText="1" indent="1"/>
    </xf>
    <xf numFmtId="4" fontId="8" fillId="0" borderId="0" applyNumberFormat="0" applyProtection="0">
      <alignment horizontal="left" wrapText="1" indent="1" shrinkToFit="1"/>
    </xf>
    <xf numFmtId="0" fontId="27" fillId="68" borderId="15" applyNumberFormat="0" applyProtection="0">
      <alignment horizontal="left" vertical="top" indent="1"/>
    </xf>
    <xf numFmtId="4" fontId="33" fillId="74" borderId="0" applyNumberFormat="0" applyProtection="0">
      <alignment horizontal="left" vertical="center" indent="1"/>
    </xf>
    <xf numFmtId="4" fontId="34" fillId="71" borderId="15" applyNumberFormat="0" applyProtection="0">
      <alignment horizontal="right" vertical="center"/>
    </xf>
    <xf numFmtId="0" fontId="35" fillId="0" borderId="0" applyNumberFormat="0" applyFill="0" applyBorder="0" applyAlignment="0" applyProtection="0"/>
    <xf numFmtId="0" fontId="80" fillId="75" borderId="0" applyNumberFormat="0" applyBorder="0" applyAlignment="0" applyProtection="0"/>
    <xf numFmtId="0" fontId="36" fillId="0" borderId="0">
      <alignment/>
      <protection/>
    </xf>
    <xf numFmtId="0" fontId="36" fillId="0" borderId="0">
      <alignment/>
      <protection/>
    </xf>
    <xf numFmtId="0" fontId="37" fillId="0" borderId="0" applyNumberFormat="0" applyFill="0" applyBorder="0" applyAlignment="0" applyProtection="0"/>
    <xf numFmtId="0" fontId="29" fillId="0" borderId="18" applyNumberFormat="0" applyFill="0" applyAlignment="0" applyProtection="0"/>
    <xf numFmtId="164" fontId="17" fillId="56" borderId="0" applyBorder="0" applyProtection="0">
      <alignment/>
    </xf>
    <xf numFmtId="44" fontId="63" fillId="0" borderId="0" applyFont="0" applyFill="0" applyBorder="0" applyAlignment="0" applyProtection="0"/>
    <xf numFmtId="42" fontId="63" fillId="0" borderId="0" applyFont="0" applyFill="0" applyBorder="0" applyAlignment="0" applyProtection="0"/>
    <xf numFmtId="0" fontId="81" fillId="0" borderId="19" applyNumberFormat="0" applyFill="0" applyAlignment="0" applyProtection="0"/>
    <xf numFmtId="0" fontId="82" fillId="0" borderId="20" applyNumberFormat="0" applyFill="0" applyAlignment="0" applyProtection="0"/>
    <xf numFmtId="0" fontId="83" fillId="0" borderId="21" applyNumberFormat="0" applyFill="0" applyAlignment="0" applyProtection="0"/>
    <xf numFmtId="0" fontId="83" fillId="0" borderId="0" applyNumberFormat="0" applyFill="0" applyBorder="0" applyAlignment="0" applyProtection="0"/>
    <xf numFmtId="0" fontId="34" fillId="0" borderId="0" applyNumberFormat="0" applyFill="0" applyBorder="0" applyAlignment="0" applyProtection="0"/>
  </cellStyleXfs>
  <cellXfs count="108">
    <xf numFmtId="0" fontId="0" fillId="0" borderId="0" xfId="0" applyFont="1" applyAlignment="1">
      <alignment/>
    </xf>
    <xf numFmtId="0" fontId="4" fillId="15" borderId="22" xfId="142" applyNumberFormat="1" applyFont="1" applyFill="1" applyBorder="1" applyAlignment="1">
      <alignment vertical="center" wrapText="1"/>
      <protection/>
    </xf>
    <xf numFmtId="3" fontId="6" fillId="76" borderId="22" xfId="116" applyNumberFormat="1" applyFont="1" applyFill="1" applyBorder="1" applyAlignment="1">
      <alignment vertical="top"/>
      <protection/>
    </xf>
    <xf numFmtId="3" fontId="6" fillId="0" borderId="22" xfId="116" applyNumberFormat="1" applyFont="1" applyFill="1" applyBorder="1" applyAlignment="1">
      <alignment vertical="top"/>
      <protection/>
    </xf>
    <xf numFmtId="3" fontId="4" fillId="15" borderId="22" xfId="116" applyNumberFormat="1" applyFont="1" applyFill="1" applyBorder="1" applyAlignment="1">
      <alignment vertical="center"/>
      <protection/>
    </xf>
    <xf numFmtId="3" fontId="4" fillId="15" borderId="22" xfId="116" applyNumberFormat="1" applyFont="1" applyFill="1" applyBorder="1" applyAlignment="1">
      <alignment vertical="center" wrapText="1"/>
      <protection/>
    </xf>
    <xf numFmtId="0" fontId="4" fillId="15" borderId="22" xfId="142" applyNumberFormat="1" applyFont="1" applyFill="1" applyBorder="1" applyAlignment="1">
      <alignment vertical="top" wrapText="1"/>
      <protection/>
    </xf>
    <xf numFmtId="3" fontId="4" fillId="15" borderId="22" xfId="116" applyNumberFormat="1" applyFont="1" applyFill="1" applyBorder="1" applyAlignment="1">
      <alignment vertical="top"/>
      <protection/>
    </xf>
    <xf numFmtId="3" fontId="6" fillId="76" borderId="22" xfId="116" applyNumberFormat="1" applyFont="1" applyFill="1" applyBorder="1" applyAlignment="1">
      <alignment/>
      <protection/>
    </xf>
    <xf numFmtId="3" fontId="4" fillId="76" borderId="22" xfId="116" applyNumberFormat="1" applyFont="1" applyFill="1" applyBorder="1" applyAlignment="1">
      <alignment vertical="top"/>
      <protection/>
    </xf>
    <xf numFmtId="3" fontId="6" fillId="0" borderId="22" xfId="116" applyNumberFormat="1" applyFont="1" applyFill="1" applyBorder="1" applyAlignment="1">
      <alignment/>
      <protection/>
    </xf>
    <xf numFmtId="0" fontId="4" fillId="0" borderId="22" xfId="0" applyFont="1" applyFill="1" applyBorder="1" applyAlignment="1">
      <alignment vertical="top" wrapText="1"/>
    </xf>
    <xf numFmtId="3" fontId="6" fillId="0" borderId="22" xfId="116" applyNumberFormat="1" applyFont="1" applyFill="1" applyBorder="1" applyAlignment="1">
      <alignment vertical="top"/>
      <protection/>
    </xf>
    <xf numFmtId="3" fontId="6" fillId="0" borderId="22" xfId="116" applyNumberFormat="1" applyFont="1" applyFill="1" applyBorder="1" applyAlignment="1">
      <alignment vertical="center"/>
      <protection/>
    </xf>
    <xf numFmtId="0" fontId="6" fillId="0" borderId="22" xfId="142" applyNumberFormat="1" applyFont="1" applyFill="1" applyBorder="1" applyAlignment="1">
      <alignment vertical="top" wrapText="1"/>
      <protection/>
    </xf>
    <xf numFmtId="3" fontId="4" fillId="0" borderId="22" xfId="116" applyNumberFormat="1" applyFont="1" applyFill="1" applyBorder="1" applyAlignment="1">
      <alignment/>
      <protection/>
    </xf>
    <xf numFmtId="3" fontId="84" fillId="0" borderId="22" xfId="0" applyNumberFormat="1" applyFont="1" applyFill="1" applyBorder="1" applyAlignment="1">
      <alignment vertical="top" wrapText="1"/>
    </xf>
    <xf numFmtId="3" fontId="4" fillId="15" borderId="22" xfId="116" applyNumberFormat="1" applyFont="1" applyFill="1" applyBorder="1" applyAlignment="1">
      <alignment/>
      <protection/>
    </xf>
    <xf numFmtId="3" fontId="84" fillId="0" borderId="22" xfId="116" applyNumberFormat="1" applyFont="1" applyFill="1" applyBorder="1" applyAlignment="1">
      <alignment vertical="top"/>
      <protection/>
    </xf>
    <xf numFmtId="3" fontId="85" fillId="0" borderId="22" xfId="116" applyNumberFormat="1" applyFont="1" applyFill="1" applyBorder="1" applyAlignment="1">
      <alignment vertical="top"/>
      <protection/>
    </xf>
    <xf numFmtId="3" fontId="86" fillId="15" borderId="22" xfId="0" applyNumberFormat="1" applyFont="1" applyFill="1" applyBorder="1" applyAlignment="1">
      <alignment vertical="center" wrapText="1"/>
    </xf>
    <xf numFmtId="0" fontId="4" fillId="15" borderId="22" xfId="142" applyNumberFormat="1" applyFont="1" applyFill="1" applyBorder="1" applyAlignment="1">
      <alignment vertical="top" wrapText="1"/>
      <protection/>
    </xf>
    <xf numFmtId="0" fontId="6" fillId="0" borderId="22" xfId="129" applyFont="1" applyFill="1" applyBorder="1" applyAlignment="1">
      <alignment vertical="top" wrapText="1"/>
      <protection/>
    </xf>
    <xf numFmtId="0" fontId="2" fillId="15" borderId="22" xfId="0" applyFont="1" applyFill="1" applyBorder="1" applyAlignment="1">
      <alignment vertical="top" wrapText="1"/>
    </xf>
    <xf numFmtId="3" fontId="84" fillId="0" borderId="22" xfId="0" applyNumberFormat="1" applyFont="1" applyFill="1" applyBorder="1" applyAlignment="1">
      <alignment vertical="top" wrapText="1"/>
    </xf>
    <xf numFmtId="3" fontId="86" fillId="15" borderId="22" xfId="0" applyNumberFormat="1" applyFont="1" applyFill="1" applyBorder="1" applyAlignment="1">
      <alignment vertical="top" wrapText="1"/>
    </xf>
    <xf numFmtId="3" fontId="84" fillId="0" borderId="0" xfId="0" applyNumberFormat="1" applyFont="1" applyAlignment="1">
      <alignment vertical="top" wrapText="1"/>
    </xf>
    <xf numFmtId="3" fontId="86" fillId="77" borderId="23" xfId="0" applyNumberFormat="1" applyFont="1" applyFill="1" applyBorder="1" applyAlignment="1">
      <alignment vertical="center" wrapText="1"/>
    </xf>
    <xf numFmtId="0" fontId="4" fillId="15" borderId="22" xfId="142" applyNumberFormat="1" applyFont="1" applyFill="1" applyBorder="1" applyAlignment="1">
      <alignment vertical="center" wrapText="1"/>
      <protection/>
    </xf>
    <xf numFmtId="0" fontId="8" fillId="0" borderId="22" xfId="0" applyFont="1" applyBorder="1" applyAlignment="1">
      <alignment vertical="top" wrapText="1"/>
    </xf>
    <xf numFmtId="0" fontId="2" fillId="15" borderId="22" xfId="0" applyFont="1" applyFill="1" applyBorder="1" applyAlignment="1">
      <alignment vertical="center" wrapText="1"/>
    </xf>
    <xf numFmtId="3" fontId="86" fillId="15" borderId="22" xfId="0" applyNumberFormat="1" applyFont="1" applyFill="1" applyBorder="1" applyAlignment="1">
      <alignment vertical="center" wrapText="1"/>
    </xf>
    <xf numFmtId="49" fontId="6" fillId="0" borderId="22" xfId="0" applyNumberFormat="1" applyFont="1" applyFill="1" applyBorder="1" applyAlignment="1">
      <alignment vertical="top" wrapText="1"/>
    </xf>
    <xf numFmtId="0" fontId="6" fillId="0" borderId="22" xfId="116" applyNumberFormat="1" applyFont="1" applyFill="1" applyBorder="1" applyAlignment="1">
      <alignment vertical="top" wrapText="1"/>
      <protection/>
    </xf>
    <xf numFmtId="0" fontId="84" fillId="0" borderId="22" xfId="127" applyFont="1" applyBorder="1" applyAlignment="1">
      <alignment vertical="top" wrapText="1"/>
      <protection/>
    </xf>
    <xf numFmtId="0" fontId="6" fillId="0" borderId="22" xfId="0" applyFont="1" applyFill="1" applyBorder="1" applyAlignment="1">
      <alignment vertical="top" wrapText="1"/>
    </xf>
    <xf numFmtId="0" fontId="6" fillId="0" borderId="22" xfId="129" applyFont="1" applyFill="1" applyBorder="1" applyAlignment="1">
      <alignment vertical="top" wrapText="1"/>
      <protection/>
    </xf>
    <xf numFmtId="0" fontId="8" fillId="0" borderId="22" xfId="0" applyFont="1" applyBorder="1" applyAlignment="1">
      <alignment vertical="top" wrapText="1"/>
    </xf>
    <xf numFmtId="0" fontId="8" fillId="0" borderId="22" xfId="0" applyFont="1" applyFill="1" applyBorder="1" applyAlignment="1">
      <alignment vertical="top" wrapText="1"/>
    </xf>
    <xf numFmtId="0" fontId="87" fillId="0" borderId="22" xfId="0" applyFont="1" applyBorder="1" applyAlignment="1">
      <alignment vertical="top" wrapText="1"/>
    </xf>
    <xf numFmtId="49" fontId="8" fillId="0" borderId="22" xfId="0" applyNumberFormat="1" applyFont="1" applyBorder="1" applyAlignment="1">
      <alignment vertical="top" wrapText="1"/>
    </xf>
    <xf numFmtId="0" fontId="6" fillId="0" borderId="22" xfId="0" applyFont="1" applyBorder="1" applyAlignment="1">
      <alignment vertical="top" wrapText="1"/>
    </xf>
    <xf numFmtId="14" fontId="8" fillId="0" borderId="22" xfId="0" applyNumberFormat="1" applyFont="1" applyFill="1" applyBorder="1" applyAlignment="1">
      <alignment vertical="top" wrapText="1"/>
    </xf>
    <xf numFmtId="0" fontId="88" fillId="0" borderId="0" xfId="0" applyFont="1" applyAlignment="1">
      <alignment vertical="top" wrapText="1"/>
    </xf>
    <xf numFmtId="0" fontId="89" fillId="0" borderId="0" xfId="0" applyFont="1" applyAlignment="1">
      <alignment vertical="top" wrapText="1"/>
    </xf>
    <xf numFmtId="0" fontId="84" fillId="0" borderId="0" xfId="0" applyFont="1" applyAlignment="1">
      <alignment vertical="top" wrapText="1"/>
    </xf>
    <xf numFmtId="0" fontId="84" fillId="0" borderId="0" xfId="0" applyFont="1" applyAlignment="1">
      <alignment vertical="center" wrapText="1"/>
    </xf>
    <xf numFmtId="0" fontId="84" fillId="78" borderId="17" xfId="0" applyFont="1" applyFill="1" applyBorder="1" applyAlignment="1">
      <alignment vertical="center" wrapText="1"/>
    </xf>
    <xf numFmtId="0" fontId="86" fillId="0" borderId="0" xfId="0" applyFont="1" applyAlignment="1">
      <alignment vertical="center" wrapText="1"/>
    </xf>
    <xf numFmtId="0" fontId="86" fillId="77" borderId="23" xfId="0" applyFont="1" applyFill="1" applyBorder="1" applyAlignment="1">
      <alignment vertical="center" wrapText="1"/>
    </xf>
    <xf numFmtId="3" fontId="86" fillId="0" borderId="0" xfId="0" applyNumberFormat="1" applyFont="1" applyAlignment="1">
      <alignment vertical="center" wrapText="1"/>
    </xf>
    <xf numFmtId="0" fontId="84" fillId="0" borderId="0" xfId="0" applyFont="1" applyAlignment="1">
      <alignment vertical="top" wrapText="1"/>
    </xf>
    <xf numFmtId="0" fontId="7" fillId="0" borderId="22" xfId="116" applyNumberFormat="1" applyFont="1" applyFill="1" applyBorder="1" applyAlignment="1">
      <alignment vertical="top" wrapText="1"/>
      <protection/>
    </xf>
    <xf numFmtId="0" fontId="84" fillId="0" borderId="22" xfId="0" applyFont="1" applyFill="1" applyBorder="1" applyAlignment="1">
      <alignment vertical="top" wrapText="1"/>
    </xf>
    <xf numFmtId="0" fontId="87" fillId="79" borderId="22" xfId="0" applyFont="1" applyFill="1" applyBorder="1" applyAlignment="1">
      <alignment vertical="top" wrapText="1"/>
    </xf>
    <xf numFmtId="9" fontId="84" fillId="0" borderId="0" xfId="146" applyFont="1" applyAlignment="1">
      <alignment vertical="top" wrapText="1"/>
    </xf>
    <xf numFmtId="0" fontId="2" fillId="0" borderId="0" xfId="0" applyFont="1" applyAlignment="1">
      <alignment vertical="center" wrapText="1"/>
    </xf>
    <xf numFmtId="0" fontId="7" fillId="0" borderId="22" xfId="116" applyNumberFormat="1" applyFont="1" applyFill="1" applyBorder="1" applyAlignment="1">
      <alignment vertical="top" wrapText="1"/>
      <protection/>
    </xf>
    <xf numFmtId="0" fontId="8" fillId="0" borderId="0" xfId="0" applyFont="1" applyAlignment="1">
      <alignment vertical="top" wrapText="1"/>
    </xf>
    <xf numFmtId="0" fontId="84" fillId="0" borderId="0" xfId="0" applyFont="1" applyFill="1" applyAlignment="1">
      <alignment vertical="top" wrapText="1"/>
    </xf>
    <xf numFmtId="0" fontId="84" fillId="0" borderId="0" xfId="127" applyFont="1" applyAlignment="1">
      <alignment vertical="center" wrapText="1"/>
      <protection/>
    </xf>
    <xf numFmtId="0" fontId="84" fillId="0" borderId="0" xfId="127" applyFont="1" applyAlignment="1">
      <alignment vertical="top" wrapText="1"/>
      <protection/>
    </xf>
    <xf numFmtId="0" fontId="84" fillId="0" borderId="0" xfId="127" applyFont="1" applyAlignment="1">
      <alignment/>
      <protection/>
    </xf>
    <xf numFmtId="0" fontId="8" fillId="0" borderId="22" xfId="127" applyFont="1" applyFill="1" applyBorder="1" applyAlignment="1">
      <alignment vertical="top" wrapText="1"/>
      <protection/>
    </xf>
    <xf numFmtId="0" fontId="84" fillId="0" borderId="22" xfId="127" applyFont="1" applyFill="1" applyBorder="1" applyAlignment="1">
      <alignment vertical="top" wrapText="1"/>
      <protection/>
    </xf>
    <xf numFmtId="0" fontId="84" fillId="0" borderId="0" xfId="0" applyFont="1" applyFill="1" applyAlignment="1">
      <alignment vertical="top" wrapText="1"/>
    </xf>
    <xf numFmtId="0" fontId="6" fillId="0" borderId="0" xfId="0" applyFont="1" applyFill="1" applyAlignment="1">
      <alignment vertical="top" wrapText="1"/>
    </xf>
    <xf numFmtId="0" fontId="6" fillId="0" borderId="0" xfId="0" applyFont="1" applyAlignment="1">
      <alignment vertical="top" wrapText="1"/>
    </xf>
    <xf numFmtId="3" fontId="6" fillId="0" borderId="22" xfId="0" applyNumberFormat="1" applyFont="1" applyFill="1" applyBorder="1" applyAlignment="1">
      <alignment vertical="top" wrapText="1"/>
    </xf>
    <xf numFmtId="0" fontId="8" fillId="0" borderId="0" xfId="0" applyFont="1" applyAlignment="1">
      <alignment vertical="top" wrapText="1"/>
    </xf>
    <xf numFmtId="0" fontId="8" fillId="0" borderId="22" xfId="0" applyFont="1" applyFill="1" applyBorder="1" applyAlignment="1">
      <alignment vertical="top" wrapText="1"/>
    </xf>
    <xf numFmtId="0" fontId="8" fillId="0" borderId="22" xfId="0" applyNumberFormat="1" applyFont="1" applyBorder="1" applyAlignment="1">
      <alignment vertical="top" wrapText="1"/>
    </xf>
    <xf numFmtId="0" fontId="8" fillId="0" borderId="22" xfId="129" applyFont="1" applyFill="1" applyBorder="1" applyAlignment="1">
      <alignment vertical="top" wrapText="1"/>
      <protection/>
    </xf>
    <xf numFmtId="0" fontId="6" fillId="0" borderId="0" xfId="129" applyFont="1" applyFill="1" applyAlignment="1">
      <alignment vertical="top" wrapText="1"/>
      <protection/>
    </xf>
    <xf numFmtId="3" fontId="6" fillId="0" borderId="22" xfId="129" applyNumberFormat="1" applyFont="1" applyFill="1" applyBorder="1" applyAlignment="1">
      <alignment vertical="center" wrapText="1"/>
      <protection/>
    </xf>
    <xf numFmtId="0" fontId="8" fillId="0" borderId="0" xfId="0" applyFont="1" applyFill="1" applyAlignment="1">
      <alignment vertical="top" wrapText="1"/>
    </xf>
    <xf numFmtId="0" fontId="86" fillId="0" borderId="22" xfId="0" applyFont="1" applyFill="1" applyBorder="1" applyAlignment="1">
      <alignment vertical="top" wrapText="1"/>
    </xf>
    <xf numFmtId="3" fontId="6" fillId="0" borderId="22" xfId="142" applyNumberFormat="1" applyFont="1" applyFill="1" applyBorder="1" applyAlignment="1">
      <alignment vertical="top" wrapText="1"/>
      <protection/>
    </xf>
    <xf numFmtId="0" fontId="8" fillId="0" borderId="0" xfId="0" applyFont="1" applyAlignment="1">
      <alignment vertical="center" wrapText="1"/>
    </xf>
    <xf numFmtId="0" fontId="90" fillId="0" borderId="0" xfId="0" applyFont="1" applyAlignment="1">
      <alignment/>
    </xf>
    <xf numFmtId="0" fontId="8" fillId="0" borderId="0" xfId="0" applyFont="1" applyFill="1" applyAlignment="1">
      <alignment vertical="top" wrapText="1"/>
    </xf>
    <xf numFmtId="0" fontId="84" fillId="0" borderId="0" xfId="0" applyFont="1" applyFill="1" applyBorder="1" applyAlignment="1">
      <alignment vertical="top" wrapText="1"/>
    </xf>
    <xf numFmtId="0" fontId="84" fillId="0" borderId="22" xfId="0" applyFont="1" applyFill="1" applyBorder="1" applyAlignment="1">
      <alignment vertical="top"/>
    </xf>
    <xf numFmtId="0" fontId="2" fillId="15" borderId="22" xfId="0" applyFont="1" applyFill="1" applyBorder="1" applyAlignment="1">
      <alignment vertical="top" wrapText="1"/>
    </xf>
    <xf numFmtId="0" fontId="10" fillId="0" borderId="22" xfId="116" applyNumberFormat="1" applyFont="1" applyFill="1" applyBorder="1" applyAlignment="1">
      <alignment vertical="top" wrapText="1"/>
      <protection/>
    </xf>
    <xf numFmtId="3" fontId="8" fillId="0" borderId="0" xfId="0" applyNumberFormat="1" applyFont="1" applyAlignment="1">
      <alignment vertical="top" wrapText="1"/>
    </xf>
    <xf numFmtId="0" fontId="91" fillId="0" borderId="0" xfId="0" applyFont="1" applyAlignment="1">
      <alignment vertical="top" wrapText="1"/>
    </xf>
    <xf numFmtId="3" fontId="6" fillId="0" borderId="22" xfId="129" applyNumberFormat="1" applyFont="1" applyFill="1" applyBorder="1" applyAlignment="1">
      <alignment vertical="top" wrapText="1"/>
      <protection/>
    </xf>
    <xf numFmtId="3" fontId="8" fillId="0" borderId="0" xfId="0" applyNumberFormat="1" applyFont="1" applyFill="1" applyAlignment="1">
      <alignment vertical="top" wrapText="1"/>
    </xf>
    <xf numFmtId="0" fontId="6" fillId="0" borderId="22" xfId="116" applyNumberFormat="1" applyFont="1" applyFill="1" applyBorder="1" applyAlignment="1">
      <alignment vertical="center" wrapText="1"/>
      <protection/>
    </xf>
    <xf numFmtId="0" fontId="10" fillId="0" borderId="22" xfId="116" applyNumberFormat="1" applyFont="1" applyFill="1" applyBorder="1" applyAlignment="1">
      <alignment vertical="center" wrapText="1"/>
      <protection/>
    </xf>
    <xf numFmtId="0" fontId="8" fillId="0" borderId="0" xfId="128" applyFont="1" applyAlignment="1">
      <alignment vertical="top" wrapText="1"/>
      <protection/>
    </xf>
    <xf numFmtId="0" fontId="8" fillId="0" borderId="22" xfId="128" applyFont="1" applyFill="1" applyBorder="1" applyAlignment="1">
      <alignment vertical="top" wrapText="1"/>
      <protection/>
    </xf>
    <xf numFmtId="0" fontId="8" fillId="0" borderId="0" xfId="128" applyFont="1" applyAlignment="1">
      <alignment vertical="top" wrapText="1"/>
      <protection/>
    </xf>
    <xf numFmtId="0" fontId="6" fillId="0" borderId="22" xfId="128" applyFont="1" applyFill="1" applyBorder="1" applyAlignment="1">
      <alignment vertical="top" wrapText="1"/>
      <protection/>
    </xf>
    <xf numFmtId="3" fontId="8" fillId="15" borderId="22" xfId="0" applyNumberFormat="1" applyFont="1" applyFill="1" applyBorder="1" applyAlignment="1">
      <alignment vertical="top" wrapText="1"/>
    </xf>
    <xf numFmtId="0" fontId="4" fillId="15" borderId="22" xfId="128" applyFont="1" applyFill="1" applyBorder="1" applyAlignment="1">
      <alignment vertical="top" wrapText="1"/>
      <protection/>
    </xf>
    <xf numFmtId="0" fontId="2" fillId="0" borderId="22" xfId="128" applyFont="1" applyFill="1" applyBorder="1" applyAlignment="1">
      <alignment vertical="top" wrapText="1"/>
      <protection/>
    </xf>
    <xf numFmtId="3" fontId="92" fillId="0" borderId="0" xfId="0" applyNumberFormat="1" applyFont="1" applyAlignment="1">
      <alignment vertical="top" wrapText="1"/>
    </xf>
    <xf numFmtId="0" fontId="84" fillId="15" borderId="22" xfId="0" applyFont="1" applyFill="1" applyBorder="1" applyAlignment="1">
      <alignment vertical="top" wrapText="1"/>
    </xf>
    <xf numFmtId="0" fontId="92" fillId="0" borderId="0" xfId="0" applyFont="1" applyAlignment="1">
      <alignment vertical="top" wrapText="1"/>
    </xf>
    <xf numFmtId="0" fontId="88" fillId="0" borderId="0" xfId="0" applyFont="1" applyAlignment="1">
      <alignment horizontal="center" vertical="top" wrapText="1"/>
    </xf>
    <xf numFmtId="0" fontId="6" fillId="0" borderId="22" xfId="0" applyFont="1" applyFill="1" applyBorder="1" applyAlignment="1">
      <alignment vertical="center" wrapText="1"/>
    </xf>
    <xf numFmtId="0" fontId="4" fillId="0" borderId="22" xfId="0" applyFont="1" applyFill="1" applyBorder="1" applyAlignment="1">
      <alignment vertical="center" wrapText="1"/>
    </xf>
    <xf numFmtId="0" fontId="88" fillId="0" borderId="0" xfId="0" applyFont="1" applyAlignment="1">
      <alignment vertical="top" wrapText="1"/>
    </xf>
    <xf numFmtId="0" fontId="86" fillId="78" borderId="17" xfId="0" applyFont="1" applyFill="1" applyBorder="1" applyAlignment="1">
      <alignment vertical="center" wrapText="1"/>
    </xf>
    <xf numFmtId="3" fontId="4" fillId="78" borderId="24" xfId="0" applyNumberFormat="1" applyFont="1" applyFill="1" applyBorder="1" applyAlignment="1">
      <alignment vertical="center" wrapText="1"/>
    </xf>
    <xf numFmtId="3" fontId="4" fillId="78" borderId="25" xfId="0" applyNumberFormat="1" applyFont="1" applyFill="1" applyBorder="1" applyAlignment="1">
      <alignment vertical="center" wrapText="1"/>
    </xf>
  </cellXfs>
  <cellStyles count="200">
    <cellStyle name="Normal" xfId="0"/>
    <cellStyle name="1. izcēlums" xfId="15"/>
    <cellStyle name="2. izcēlums" xfId="16"/>
    <cellStyle name="20% - Accent1 2" xfId="17"/>
    <cellStyle name="20% - Accent2 2" xfId="18"/>
    <cellStyle name="20% - Accent3 2" xfId="19"/>
    <cellStyle name="20% - Accent4 2" xfId="20"/>
    <cellStyle name="20% - Accent5 2" xfId="21"/>
    <cellStyle name="20% - Accent6 2"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2" xfId="31"/>
    <cellStyle name="40% - Accent2 2" xfId="32"/>
    <cellStyle name="40% - Accent3 2" xfId="33"/>
    <cellStyle name="40% - Accent4 2" xfId="34"/>
    <cellStyle name="40% - Accent5 2" xfId="35"/>
    <cellStyle name="40% - Accent6 2"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2" xfId="45"/>
    <cellStyle name="60% - Accent2 2" xfId="46"/>
    <cellStyle name="60% - Accent3 2" xfId="47"/>
    <cellStyle name="60% - Accent4 2" xfId="48"/>
    <cellStyle name="60% - Accent5 2" xfId="49"/>
    <cellStyle name="60% - Accent6 2" xfId="50"/>
    <cellStyle name="60% no 1. izcēluma" xfId="51"/>
    <cellStyle name="60% no 2. izcēluma" xfId="52"/>
    <cellStyle name="60% no 3. izcēluma" xfId="53"/>
    <cellStyle name="60% no 4. izcēluma" xfId="54"/>
    <cellStyle name="60% no 5. izcēluma" xfId="55"/>
    <cellStyle name="60% no 6. izcēluma" xfId="56"/>
    <cellStyle name="Accent1 - 20%" xfId="57"/>
    <cellStyle name="Accent1 - 40%" xfId="58"/>
    <cellStyle name="Accent1 - 60%" xfId="59"/>
    <cellStyle name="Accent1 2" xfId="60"/>
    <cellStyle name="Accent1 3" xfId="61"/>
    <cellStyle name="Accent2 - 20%" xfId="62"/>
    <cellStyle name="Accent2 - 40%" xfId="63"/>
    <cellStyle name="Accent2 - 60%" xfId="64"/>
    <cellStyle name="Accent2 2" xfId="65"/>
    <cellStyle name="Accent2 3" xfId="66"/>
    <cellStyle name="Accent3 - 20%" xfId="67"/>
    <cellStyle name="Accent3 - 40%" xfId="68"/>
    <cellStyle name="Accent3 - 60%" xfId="69"/>
    <cellStyle name="Accent3 2" xfId="70"/>
    <cellStyle name="Accent3 3" xfId="71"/>
    <cellStyle name="Accent4 - 20%" xfId="72"/>
    <cellStyle name="Accent4 - 40%" xfId="73"/>
    <cellStyle name="Accent4 - 60%" xfId="74"/>
    <cellStyle name="Accent4 2" xfId="75"/>
    <cellStyle name="Accent4 3" xfId="76"/>
    <cellStyle name="Accent5 - 20%" xfId="77"/>
    <cellStyle name="Accent5 - 40%" xfId="78"/>
    <cellStyle name="Accent5 - 60%" xfId="79"/>
    <cellStyle name="Accent5 2" xfId="80"/>
    <cellStyle name="Accent5 3" xfId="81"/>
    <cellStyle name="Accent6 - 20%" xfId="82"/>
    <cellStyle name="Accent6 - 40%" xfId="83"/>
    <cellStyle name="Accent6 - 60%" xfId="84"/>
    <cellStyle name="Accent6 2" xfId="85"/>
    <cellStyle name="Accent6 3" xfId="86"/>
    <cellStyle name="Aprēķināšana" xfId="87"/>
    <cellStyle name="Comma" xfId="88"/>
    <cellStyle name="Comma [0]" xfId="89"/>
    <cellStyle name="Bad 2" xfId="90"/>
    <cellStyle name="Brīdinājuma teksts" xfId="91"/>
    <cellStyle name="Calculation 2" xfId="92"/>
    <cellStyle name="Check Cell 2" xfId="93"/>
    <cellStyle name="Emphasis 1" xfId="94"/>
    <cellStyle name="Emphasis 2" xfId="95"/>
    <cellStyle name="Emphasis 3" xfId="96"/>
    <cellStyle name="exo" xfId="97"/>
    <cellStyle name="Explanatory Text 2" xfId="98"/>
    <cellStyle name="Good 2" xfId="99"/>
    <cellStyle name="Heading 1 2" xfId="100"/>
    <cellStyle name="Heading 2 2" xfId="101"/>
    <cellStyle name="Heading 3 2" xfId="102"/>
    <cellStyle name="Heading 4 2" xfId="103"/>
    <cellStyle name="Hyperlink" xfId="104"/>
    <cellStyle name="Hyperlink 2" xfId="105"/>
    <cellStyle name="Ievade" xfId="106"/>
    <cellStyle name="Input 2" xfId="107"/>
    <cellStyle name="Followed Hyperlink" xfId="108"/>
    <cellStyle name="Izvade" xfId="109"/>
    <cellStyle name="Koefic." xfId="110"/>
    <cellStyle name="Kopsumma" xfId="111"/>
    <cellStyle name="Labs" xfId="112"/>
    <cellStyle name="Linked Cell 2" xfId="113"/>
    <cellStyle name="Neitrāls" xfId="114"/>
    <cellStyle name="Neutral 2" xfId="115"/>
    <cellStyle name="Normal 2" xfId="116"/>
    <cellStyle name="Normal 2 2" xfId="117"/>
    <cellStyle name="Normal 2 3" xfId="118"/>
    <cellStyle name="Normal 2 4" xfId="119"/>
    <cellStyle name="Normal 2 5" xfId="120"/>
    <cellStyle name="Normal 3" xfId="121"/>
    <cellStyle name="Normal 3 2" xfId="122"/>
    <cellStyle name="Normal 4" xfId="123"/>
    <cellStyle name="Normal 5" xfId="124"/>
    <cellStyle name="Normal 6" xfId="125"/>
    <cellStyle name="Normal 7" xfId="126"/>
    <cellStyle name="Normal 8" xfId="127"/>
    <cellStyle name="Normal 9" xfId="128"/>
    <cellStyle name="Normal_IZMvest_26062012_pap_piepr_2012-Dot" xfId="129"/>
    <cellStyle name="Nosaukums" xfId="130"/>
    <cellStyle name="Note 2" xfId="131"/>
    <cellStyle name="Output 2" xfId="132"/>
    <cellStyle name="Parastais 13" xfId="133"/>
    <cellStyle name="Parastais 2" xfId="134"/>
    <cellStyle name="Parastais 2 2" xfId="135"/>
    <cellStyle name="Parastais 2 3" xfId="136"/>
    <cellStyle name="Parastais 2_FMRik_260209_marts_sad1II.variants" xfId="137"/>
    <cellStyle name="Parastais 3" xfId="138"/>
    <cellStyle name="Parastais 4" xfId="139"/>
    <cellStyle name="Parastais 5" xfId="140"/>
    <cellStyle name="Parastais 6" xfId="141"/>
    <cellStyle name="Parastais_FMLikp01_p05_221205_pap_afp_makp" xfId="142"/>
    <cellStyle name="Parasts 2" xfId="143"/>
    <cellStyle name="Pārbaudes šūna" xfId="144"/>
    <cellStyle name="Paskaidrojošs teksts" xfId="145"/>
    <cellStyle name="Percent 2" xfId="146"/>
    <cellStyle name="Pie??m." xfId="147"/>
    <cellStyle name="Piezīme" xfId="148"/>
    <cellStyle name="Percent" xfId="149"/>
    <cellStyle name="Saistītā šūna" xfId="150"/>
    <cellStyle name="SAPBEXaggData" xfId="151"/>
    <cellStyle name="SAPBEXaggDataEmph" xfId="152"/>
    <cellStyle name="SAPBEXaggItem" xfId="153"/>
    <cellStyle name="SAPBEXaggItemX" xfId="154"/>
    <cellStyle name="SAPBEXchaText" xfId="155"/>
    <cellStyle name="SAPBEXchaText 2" xfId="156"/>
    <cellStyle name="SAPBEXexcBad7" xfId="157"/>
    <cellStyle name="SAPBEXexcBad8" xfId="158"/>
    <cellStyle name="SAPBEXexcBad9" xfId="159"/>
    <cellStyle name="SAPBEXexcCritical4" xfId="160"/>
    <cellStyle name="SAPBEXexcCritical5" xfId="161"/>
    <cellStyle name="SAPBEXexcCritical6" xfId="162"/>
    <cellStyle name="SAPBEXexcGood1" xfId="163"/>
    <cellStyle name="SAPBEXexcGood2" xfId="164"/>
    <cellStyle name="SAPBEXexcGood3" xfId="165"/>
    <cellStyle name="SAPBEXfilterDrill" xfId="166"/>
    <cellStyle name="SAPBEXfilterItem" xfId="167"/>
    <cellStyle name="SAPBEXfilterText" xfId="168"/>
    <cellStyle name="SAPBEXformats" xfId="169"/>
    <cellStyle name="SAPBEXheaderItem" xfId="170"/>
    <cellStyle name="SAPBEXheaderText" xfId="171"/>
    <cellStyle name="SAPBEXHLevel0" xfId="172"/>
    <cellStyle name="SAPBEXHLevel0X" xfId="173"/>
    <cellStyle name="SAPBEXHLevel1" xfId="174"/>
    <cellStyle name="SAPBEXHLevel1 2" xfId="175"/>
    <cellStyle name="SAPBEXHLevel1X" xfId="176"/>
    <cellStyle name="SAPBEXHLevel2" xfId="177"/>
    <cellStyle name="SAPBEXHLevel2X" xfId="178"/>
    <cellStyle name="SAPBEXHLevel3" xfId="179"/>
    <cellStyle name="SAPBEXHLevel3 2" xfId="180"/>
    <cellStyle name="SAPBEXHLevel3X" xfId="181"/>
    <cellStyle name="SAPBEXinputData" xfId="182"/>
    <cellStyle name="SAPBEXresData" xfId="183"/>
    <cellStyle name="SAPBEXresDataEmph" xfId="184"/>
    <cellStyle name="SAPBEXresItem" xfId="185"/>
    <cellStyle name="SAPBEXresItemX" xfId="186"/>
    <cellStyle name="SAPBEXstdData" xfId="187"/>
    <cellStyle name="SAPBEXstdData 2" xfId="188"/>
    <cellStyle name="SAPBEXstdData 3" xfId="189"/>
    <cellStyle name="SAPBEXstdData_2009 g _150609" xfId="190"/>
    <cellStyle name="SAPBEXstdDataEmph" xfId="191"/>
    <cellStyle name="SAPBEXstdItem" xfId="192"/>
    <cellStyle name="SAPBEXstdItem 2" xfId="193"/>
    <cellStyle name="SAPBEXstdItem 3" xfId="194"/>
    <cellStyle name="SAPBEXstdItem 4" xfId="195"/>
    <cellStyle name="SAPBEXstdItem_FMLikp03_081208_15_aprrez" xfId="196"/>
    <cellStyle name="SAPBEXstdItemX" xfId="197"/>
    <cellStyle name="SAPBEXtitle" xfId="198"/>
    <cellStyle name="SAPBEXundefined" xfId="199"/>
    <cellStyle name="Sheet Title" xfId="200"/>
    <cellStyle name="Slikts" xfId="201"/>
    <cellStyle name="Stils 1" xfId="202"/>
    <cellStyle name="Style 1" xfId="203"/>
    <cellStyle name="Title 2" xfId="204"/>
    <cellStyle name="Total 2" xfId="205"/>
    <cellStyle name="V?st." xfId="206"/>
    <cellStyle name="Currency" xfId="207"/>
    <cellStyle name="Currency [0]" xfId="208"/>
    <cellStyle name="Virsraksts 1" xfId="209"/>
    <cellStyle name="Virsraksts 2" xfId="210"/>
    <cellStyle name="Virsraksts 3" xfId="211"/>
    <cellStyle name="Virsraksts 4" xfId="212"/>
    <cellStyle name="Warning Text 2" xfId="2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d-adija\My%20Documents\izzinas\Ministru_prezidentam_centralie%20aparati_17032010\2009-2010plans_VPK_MK_ministrijas_17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bd-adija\LOCALS~1\Temp\5\BW\Analyzer\Workbooks\BW\Analyzer\Workbooks\BW\Analyzer\Workbooks\GY55JBHKLGROEZGX7WMT1OGY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RepositorySheet"/>
      <sheetName val="ministrijas_CA (2)"/>
      <sheetName val="ministrijas_CA"/>
      <sheetName val="ATSKAITE"/>
      <sheetName val="HEADER"/>
      <sheetName val="FOOTER"/>
      <sheetName val="ZQZBC_PLN__01__07_IP015"/>
      <sheetName val="ZQZBC_PLN__01__07_02_IP015"/>
      <sheetName val="ZQZBC_PLN__01__07_03_IP015"/>
      <sheetName val="ZQZBC_PLN__01__07_04_F_IP015"/>
      <sheetName val="ZQZBC_PLN__01__07_04_PF_IP015"/>
      <sheetName val="ZQZBC_PLN__01__07_04_N_IP015"/>
      <sheetName val="ZQZBC_PLN__01__07_08_IP015"/>
      <sheetName val="ZQZBC_PLN__01__07_09_IP015"/>
      <sheetName val="ZQZBC_PLN__01__07_10_IP015"/>
      <sheetName val="ZQZBC_PLN__01__07_11_IP015"/>
      <sheetName val="ZQZBC_PLN__01__07_11_N_IP015"/>
      <sheetName val="ZQZBC_PLN__01__07_14_IP015"/>
      <sheetName val="ZQZBC_PLN__01__07_15_IP015"/>
      <sheetName val="ZQZBC_PLN__01__07_16_IP015"/>
      <sheetName val="ZQZBC_PLN__01__07_17_IP015"/>
      <sheetName val="ZQZBC_PLN__01__07_17_N_IP015"/>
      <sheetName val="ZQZBC_PLN__01__07_20_IP015"/>
      <sheetName val="ZQZBC_PLN__01__07_21_IP015"/>
      <sheetName val="ZQZBC_PLN__01__07_22_IP015"/>
      <sheetName val="ZQZBC_PLN__01__07_23_IP015     "/>
      <sheetName val="ZQZBC_PLN__01__07_22_N_IP0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xRepositorySheet"/>
      <sheetName val="ATSKAITE"/>
      <sheetName val="HEADER"/>
      <sheetName val="FOOTER"/>
      <sheetName val="ZQBC_REG_02_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B2:G213"/>
  <sheetViews>
    <sheetView tabSelected="1" zoomScale="85" zoomScaleNormal="85" zoomScaleSheetLayoutView="74" zoomScalePageLayoutView="0" workbookViewId="0" topLeftCell="A1">
      <selection activeCell="C12" sqref="C12"/>
    </sheetView>
  </sheetViews>
  <sheetFormatPr defaultColWidth="9.140625" defaultRowHeight="15" outlineLevelRow="1"/>
  <cols>
    <col min="1" max="1" width="9.140625" style="45" customWidth="1"/>
    <col min="2" max="2" width="46.421875" style="45" customWidth="1"/>
    <col min="3" max="3" width="63.57421875" style="45" bestFit="1" customWidth="1"/>
    <col min="4" max="4" width="16.421875" style="45" customWidth="1"/>
    <col min="5" max="7" width="16.421875" style="26" customWidth="1"/>
    <col min="8" max="16384" width="9.140625" style="45" customWidth="1"/>
  </cols>
  <sheetData>
    <row r="2" spans="2:7" s="44" customFormat="1" ht="48" customHeight="1">
      <c r="B2" s="101" t="s">
        <v>161</v>
      </c>
      <c r="C2" s="101"/>
      <c r="D2" s="101"/>
      <c r="E2" s="43"/>
      <c r="F2" s="43"/>
      <c r="G2" s="43"/>
    </row>
    <row r="3" spans="2:7" s="44" customFormat="1" ht="18.75">
      <c r="B3" s="104"/>
      <c r="C3" s="104"/>
      <c r="D3" s="104"/>
      <c r="E3" s="104"/>
      <c r="F3" s="104"/>
      <c r="G3" s="104"/>
    </row>
    <row r="4" spans="5:7" ht="12.75">
      <c r="E4" s="45"/>
      <c r="F4" s="45"/>
      <c r="G4" s="45"/>
    </row>
    <row r="5" spans="2:4" s="46" customFormat="1" ht="12.75">
      <c r="B5" s="105" t="s">
        <v>256</v>
      </c>
      <c r="C5" s="105" t="s">
        <v>257</v>
      </c>
      <c r="D5" s="106" t="s">
        <v>162</v>
      </c>
    </row>
    <row r="6" spans="2:4" s="46" customFormat="1" ht="12.75">
      <c r="B6" s="105"/>
      <c r="C6" s="105"/>
      <c r="D6" s="107"/>
    </row>
    <row r="7" spans="2:4" s="46" customFormat="1" ht="12.75">
      <c r="B7" s="47">
        <v>1</v>
      </c>
      <c r="C7" s="47">
        <v>2</v>
      </c>
      <c r="D7" s="47">
        <v>3</v>
      </c>
    </row>
    <row r="8" spans="2:6" s="48" customFormat="1" ht="12.75">
      <c r="B8" s="49" t="s">
        <v>0</v>
      </c>
      <c r="C8" s="49" t="s">
        <v>1</v>
      </c>
      <c r="D8" s="27">
        <f>D9+D17+D21+D24+D28+D33+D37+D49+D70+D89+D100+D107+D114+D131+D139+D158+D168+D171+D175+D179+D183+D190+D200</f>
        <v>70000000</v>
      </c>
      <c r="F8" s="50"/>
    </row>
    <row r="9" spans="2:4" s="46" customFormat="1" ht="12.75">
      <c r="B9" s="1" t="s">
        <v>2</v>
      </c>
      <c r="C9" s="1" t="s">
        <v>3</v>
      </c>
      <c r="D9" s="4">
        <f>D11+D12+D13+D14+D15+D16</f>
        <v>447242</v>
      </c>
    </row>
    <row r="10" spans="2:4" s="51" customFormat="1" ht="12.75">
      <c r="B10" s="33"/>
      <c r="C10" s="52" t="s">
        <v>4</v>
      </c>
      <c r="D10" s="2"/>
    </row>
    <row r="11" spans="2:4" s="51" customFormat="1" ht="25.5">
      <c r="B11" s="37" t="s">
        <v>5</v>
      </c>
      <c r="C11" s="53" t="s">
        <v>188</v>
      </c>
      <c r="D11" s="3">
        <v>55000</v>
      </c>
    </row>
    <row r="12" spans="2:7" ht="25.5">
      <c r="B12" s="37" t="s">
        <v>6</v>
      </c>
      <c r="C12" s="53" t="s">
        <v>7</v>
      </c>
      <c r="D12" s="3">
        <v>86681</v>
      </c>
      <c r="E12" s="45"/>
      <c r="F12" s="45"/>
      <c r="G12" s="45"/>
    </row>
    <row r="13" spans="2:7" ht="25.5">
      <c r="B13" s="38" t="s">
        <v>5</v>
      </c>
      <c r="C13" s="14" t="s">
        <v>189</v>
      </c>
      <c r="D13" s="3">
        <v>26481</v>
      </c>
      <c r="E13" s="45"/>
      <c r="F13" s="45"/>
      <c r="G13" s="45"/>
    </row>
    <row r="14" spans="2:7" ht="38.25">
      <c r="B14" s="39" t="s">
        <v>8</v>
      </c>
      <c r="C14" s="53" t="s">
        <v>9</v>
      </c>
      <c r="D14" s="3">
        <v>139180</v>
      </c>
      <c r="E14" s="45"/>
      <c r="F14" s="45"/>
      <c r="G14" s="45"/>
    </row>
    <row r="15" spans="2:7" ht="25.5">
      <c r="B15" s="39" t="s">
        <v>5</v>
      </c>
      <c r="C15" s="53" t="s">
        <v>190</v>
      </c>
      <c r="D15" s="3">
        <v>121900</v>
      </c>
      <c r="E15" s="45"/>
      <c r="F15" s="45"/>
      <c r="G15" s="45"/>
    </row>
    <row r="16" spans="2:7" ht="25.5">
      <c r="B16" s="39" t="s">
        <v>5</v>
      </c>
      <c r="C16" s="54" t="s">
        <v>191</v>
      </c>
      <c r="D16" s="3">
        <v>18000</v>
      </c>
      <c r="E16" s="45"/>
      <c r="F16" s="45"/>
      <c r="G16" s="45"/>
    </row>
    <row r="17" spans="2:4" s="46" customFormat="1" ht="12.75">
      <c r="B17" s="30" t="s">
        <v>10</v>
      </c>
      <c r="C17" s="1" t="s">
        <v>3</v>
      </c>
      <c r="D17" s="4">
        <f>SUM(D19:D20)</f>
        <v>86500</v>
      </c>
    </row>
    <row r="18" spans="2:4" s="51" customFormat="1" ht="12.75" outlineLevel="1">
      <c r="B18" s="33"/>
      <c r="C18" s="52" t="s">
        <v>4</v>
      </c>
      <c r="D18" s="2"/>
    </row>
    <row r="19" spans="2:4" s="51" customFormat="1" ht="12.75">
      <c r="B19" s="37" t="s">
        <v>11</v>
      </c>
      <c r="C19" s="53" t="s">
        <v>192</v>
      </c>
      <c r="D19" s="3">
        <v>6000</v>
      </c>
    </row>
    <row r="20" spans="2:4" s="55" customFormat="1" ht="12.75">
      <c r="B20" s="37" t="s">
        <v>11</v>
      </c>
      <c r="C20" s="53" t="s">
        <v>193</v>
      </c>
      <c r="D20" s="3">
        <v>80500</v>
      </c>
    </row>
    <row r="21" spans="2:4" s="56" customFormat="1" ht="12.75">
      <c r="B21" s="1" t="s">
        <v>12</v>
      </c>
      <c r="C21" s="28" t="s">
        <v>3</v>
      </c>
      <c r="D21" s="5">
        <f>D23</f>
        <v>143000</v>
      </c>
    </row>
    <row r="22" spans="2:4" s="56" customFormat="1" ht="12.75">
      <c r="B22" s="33"/>
      <c r="C22" s="57" t="s">
        <v>4</v>
      </c>
      <c r="D22" s="3"/>
    </row>
    <row r="23" spans="2:4" s="58" customFormat="1" ht="25.5">
      <c r="B23" s="40" t="s">
        <v>13</v>
      </c>
      <c r="C23" s="29" t="s">
        <v>14</v>
      </c>
      <c r="D23" s="3">
        <v>143000</v>
      </c>
    </row>
    <row r="24" spans="2:4" s="46" customFormat="1" ht="12.75">
      <c r="B24" s="1" t="s">
        <v>15</v>
      </c>
      <c r="C24" s="1" t="s">
        <v>3</v>
      </c>
      <c r="D24" s="4">
        <f>D26+D27</f>
        <v>146769</v>
      </c>
    </row>
    <row r="25" spans="2:4" s="51" customFormat="1" ht="12.75">
      <c r="B25" s="33"/>
      <c r="C25" s="52" t="s">
        <v>4</v>
      </c>
      <c r="D25" s="2"/>
    </row>
    <row r="26" spans="2:4" s="51" customFormat="1" ht="12.75">
      <c r="B26" s="37" t="s">
        <v>16</v>
      </c>
      <c r="C26" s="53" t="s">
        <v>206</v>
      </c>
      <c r="D26" s="3">
        <v>105267</v>
      </c>
    </row>
    <row r="27" spans="2:7" ht="25.5">
      <c r="B27" s="37" t="s">
        <v>17</v>
      </c>
      <c r="C27" s="53" t="s">
        <v>207</v>
      </c>
      <c r="D27" s="3">
        <v>41502</v>
      </c>
      <c r="E27" s="45"/>
      <c r="F27" s="45"/>
      <c r="G27" s="45"/>
    </row>
    <row r="28" spans="2:4" s="46" customFormat="1" ht="12.75">
      <c r="B28" s="6" t="s">
        <v>18</v>
      </c>
      <c r="C28" s="6" t="s">
        <v>3</v>
      </c>
      <c r="D28" s="7">
        <f>SUM(D30:D32)</f>
        <v>402358</v>
      </c>
    </row>
    <row r="29" spans="2:4" s="51" customFormat="1" ht="12.75">
      <c r="B29" s="33"/>
      <c r="C29" s="52" t="s">
        <v>4</v>
      </c>
      <c r="D29" s="8"/>
    </row>
    <row r="30" spans="2:4" s="51" customFormat="1" ht="25.5">
      <c r="B30" s="37" t="s">
        <v>19</v>
      </c>
      <c r="C30" s="53" t="s">
        <v>194</v>
      </c>
      <c r="D30" s="2">
        <v>296177</v>
      </c>
    </row>
    <row r="31" spans="2:4" s="59" customFormat="1" ht="25.5">
      <c r="B31" s="38" t="s">
        <v>21</v>
      </c>
      <c r="C31" s="53" t="s">
        <v>195</v>
      </c>
      <c r="D31" s="2">
        <v>92000</v>
      </c>
    </row>
    <row r="32" spans="2:4" s="51" customFormat="1" ht="51">
      <c r="B32" s="37" t="s">
        <v>20</v>
      </c>
      <c r="C32" s="53" t="s">
        <v>196</v>
      </c>
      <c r="D32" s="2">
        <v>14181</v>
      </c>
    </row>
    <row r="33" spans="2:4" s="46" customFormat="1" ht="12.75">
      <c r="B33" s="1" t="s">
        <v>22</v>
      </c>
      <c r="C33" s="1" t="s">
        <v>3</v>
      </c>
      <c r="D33" s="4">
        <f>SUM(D35:D36)</f>
        <v>111635</v>
      </c>
    </row>
    <row r="34" spans="2:4" s="51" customFormat="1" ht="12.75">
      <c r="B34" s="33"/>
      <c r="C34" s="52" t="s">
        <v>4</v>
      </c>
      <c r="D34" s="2"/>
    </row>
    <row r="35" spans="2:4" s="51" customFormat="1" ht="12.75">
      <c r="B35" s="38" t="s">
        <v>23</v>
      </c>
      <c r="C35" s="53" t="s">
        <v>24</v>
      </c>
      <c r="D35" s="24">
        <v>95300</v>
      </c>
    </row>
    <row r="36" spans="2:4" s="51" customFormat="1" ht="12.75">
      <c r="B36" s="37" t="s">
        <v>25</v>
      </c>
      <c r="C36" s="53" t="s">
        <v>24</v>
      </c>
      <c r="D36" s="24">
        <v>16335</v>
      </c>
    </row>
    <row r="37" spans="2:4" s="60" customFormat="1" ht="12.75">
      <c r="B37" s="1" t="s">
        <v>26</v>
      </c>
      <c r="C37" s="1" t="s">
        <v>3</v>
      </c>
      <c r="D37" s="4">
        <f>SUM(D39:D48)</f>
        <v>1547285</v>
      </c>
    </row>
    <row r="38" spans="2:4" s="61" customFormat="1" ht="12.75">
      <c r="B38" s="33"/>
      <c r="C38" s="52" t="s">
        <v>4</v>
      </c>
      <c r="D38" s="2"/>
    </row>
    <row r="39" spans="2:4" s="62" customFormat="1" ht="25.5">
      <c r="B39" s="63" t="s">
        <v>27</v>
      </c>
      <c r="C39" s="64" t="s">
        <v>255</v>
      </c>
      <c r="D39" s="3">
        <v>50000</v>
      </c>
    </row>
    <row r="40" spans="2:4" s="62" customFormat="1" ht="25.5">
      <c r="B40" s="63" t="s">
        <v>27</v>
      </c>
      <c r="C40" s="64" t="s">
        <v>261</v>
      </c>
      <c r="D40" s="3">
        <v>150000</v>
      </c>
    </row>
    <row r="41" spans="2:4" s="62" customFormat="1" ht="25.5">
      <c r="B41" s="63" t="s">
        <v>27</v>
      </c>
      <c r="C41" s="64" t="s">
        <v>197</v>
      </c>
      <c r="D41" s="3">
        <v>45000</v>
      </c>
    </row>
    <row r="42" spans="2:4" s="62" customFormat="1" ht="25.5">
      <c r="B42" s="63" t="s">
        <v>27</v>
      </c>
      <c r="C42" s="64" t="s">
        <v>198</v>
      </c>
      <c r="D42" s="3">
        <v>10000</v>
      </c>
    </row>
    <row r="43" spans="2:4" s="62" customFormat="1" ht="25.5">
      <c r="B43" s="63" t="s">
        <v>28</v>
      </c>
      <c r="C43" s="34" t="s">
        <v>199</v>
      </c>
      <c r="D43" s="3">
        <v>13100</v>
      </c>
    </row>
    <row r="44" spans="2:4" s="62" customFormat="1" ht="12.75">
      <c r="B44" s="63" t="s">
        <v>28</v>
      </c>
      <c r="C44" s="64" t="s">
        <v>200</v>
      </c>
      <c r="D44" s="3">
        <v>14610</v>
      </c>
    </row>
    <row r="45" spans="2:4" s="62" customFormat="1" ht="25.5">
      <c r="B45" s="63" t="s">
        <v>29</v>
      </c>
      <c r="C45" s="14" t="s">
        <v>260</v>
      </c>
      <c r="D45" s="3">
        <v>96800</v>
      </c>
    </row>
    <row r="46" spans="2:4" s="62" customFormat="1" ht="25.5">
      <c r="B46" s="63" t="s">
        <v>29</v>
      </c>
      <c r="C46" s="14" t="s">
        <v>30</v>
      </c>
      <c r="D46" s="2">
        <v>876645</v>
      </c>
    </row>
    <row r="47" spans="2:4" s="62" customFormat="1" ht="25.5">
      <c r="B47" s="63" t="s">
        <v>29</v>
      </c>
      <c r="C47" s="14" t="s">
        <v>201</v>
      </c>
      <c r="D47" s="2">
        <v>268250</v>
      </c>
    </row>
    <row r="48" spans="2:4" s="65" customFormat="1" ht="25.5">
      <c r="B48" s="63" t="s">
        <v>31</v>
      </c>
      <c r="C48" s="34" t="s">
        <v>200</v>
      </c>
      <c r="D48" s="2">
        <v>22880</v>
      </c>
    </row>
    <row r="49" spans="2:4" s="51" customFormat="1" ht="12.75">
      <c r="B49" s="1" t="s">
        <v>32</v>
      </c>
      <c r="C49" s="1" t="s">
        <v>3</v>
      </c>
      <c r="D49" s="4">
        <f>SUM(D51:D69)</f>
        <v>3875132</v>
      </c>
    </row>
    <row r="50" spans="2:4" s="51" customFormat="1" ht="12.75">
      <c r="B50" s="33"/>
      <c r="C50" s="52" t="s">
        <v>4</v>
      </c>
      <c r="D50" s="10"/>
    </row>
    <row r="51" spans="2:4" s="66" customFormat="1" ht="25.5">
      <c r="B51" s="35" t="s">
        <v>33</v>
      </c>
      <c r="C51" s="35" t="s">
        <v>208</v>
      </c>
      <c r="D51" s="3">
        <v>1000000</v>
      </c>
    </row>
    <row r="52" spans="2:4" s="67" customFormat="1" ht="12.75">
      <c r="B52" s="41" t="s">
        <v>34</v>
      </c>
      <c r="C52" s="35" t="s">
        <v>209</v>
      </c>
      <c r="D52" s="3">
        <f>119079+120000+100000</f>
        <v>339079</v>
      </c>
    </row>
    <row r="53" spans="2:4" s="66" customFormat="1" ht="25.5">
      <c r="B53" s="35" t="s">
        <v>33</v>
      </c>
      <c r="C53" s="35" t="s">
        <v>210</v>
      </c>
      <c r="D53" s="3">
        <v>217242</v>
      </c>
    </row>
    <row r="54" spans="2:4" s="67" customFormat="1" ht="12.75">
      <c r="B54" s="41" t="s">
        <v>36</v>
      </c>
      <c r="C54" s="35" t="s">
        <v>211</v>
      </c>
      <c r="D54" s="3">
        <v>27500</v>
      </c>
    </row>
    <row r="55" spans="2:4" s="66" customFormat="1" ht="12.75">
      <c r="B55" s="35" t="s">
        <v>35</v>
      </c>
      <c r="C55" s="35" t="s">
        <v>212</v>
      </c>
      <c r="D55" s="3">
        <v>256940</v>
      </c>
    </row>
    <row r="56" spans="2:4" s="67" customFormat="1" ht="12.75" collapsed="1">
      <c r="B56" s="41" t="s">
        <v>37</v>
      </c>
      <c r="C56" s="35" t="s">
        <v>212</v>
      </c>
      <c r="D56" s="3">
        <v>49075</v>
      </c>
    </row>
    <row r="57" spans="2:4" s="67" customFormat="1" ht="12.75">
      <c r="B57" s="41" t="s">
        <v>36</v>
      </c>
      <c r="C57" s="35" t="s">
        <v>212</v>
      </c>
      <c r="D57" s="3">
        <v>286525</v>
      </c>
    </row>
    <row r="58" spans="2:4" s="67" customFormat="1" ht="25.5" collapsed="1">
      <c r="B58" s="41" t="s">
        <v>38</v>
      </c>
      <c r="C58" s="35" t="s">
        <v>212</v>
      </c>
      <c r="D58" s="3">
        <v>158900</v>
      </c>
    </row>
    <row r="59" spans="2:4" s="67" customFormat="1" ht="12.75">
      <c r="B59" s="41" t="s">
        <v>37</v>
      </c>
      <c r="C59" s="35" t="s">
        <v>213</v>
      </c>
      <c r="D59" s="3">
        <v>95000</v>
      </c>
    </row>
    <row r="60" spans="2:4" s="67" customFormat="1" ht="12.75">
      <c r="B60" s="41" t="s">
        <v>36</v>
      </c>
      <c r="C60" s="35" t="s">
        <v>214</v>
      </c>
      <c r="D60" s="3">
        <v>158246</v>
      </c>
    </row>
    <row r="61" spans="2:4" s="67" customFormat="1" ht="12.75">
      <c r="B61" s="41" t="s">
        <v>35</v>
      </c>
      <c r="C61" s="35" t="s">
        <v>215</v>
      </c>
      <c r="D61" s="3">
        <v>34650</v>
      </c>
    </row>
    <row r="62" spans="2:4" s="66" customFormat="1" ht="25.5">
      <c r="B62" s="102" t="s">
        <v>33</v>
      </c>
      <c r="C62" s="35" t="s">
        <v>216</v>
      </c>
      <c r="D62" s="68">
        <v>650000</v>
      </c>
    </row>
    <row r="63" spans="2:4" s="66" customFormat="1" ht="12.75">
      <c r="B63" s="102"/>
      <c r="C63" s="35" t="s">
        <v>217</v>
      </c>
      <c r="D63" s="68">
        <v>140000</v>
      </c>
    </row>
    <row r="64" spans="2:4" s="66" customFormat="1" ht="12.75">
      <c r="B64" s="102" t="s">
        <v>37</v>
      </c>
      <c r="C64" s="35" t="s">
        <v>218</v>
      </c>
      <c r="D64" s="68">
        <v>19539</v>
      </c>
    </row>
    <row r="65" spans="2:4" s="66" customFormat="1" ht="12.75">
      <c r="B65" s="102"/>
      <c r="C65" s="35" t="s">
        <v>219</v>
      </c>
      <c r="D65" s="68">
        <v>14000</v>
      </c>
    </row>
    <row r="66" spans="2:4" s="66" customFormat="1" ht="25.5">
      <c r="B66" s="103"/>
      <c r="C66" s="35" t="s">
        <v>220</v>
      </c>
      <c r="D66" s="68">
        <v>48444</v>
      </c>
    </row>
    <row r="67" spans="2:4" s="66" customFormat="1" ht="12.75">
      <c r="B67" s="103"/>
      <c r="C67" s="35" t="s">
        <v>221</v>
      </c>
      <c r="D67" s="68">
        <v>150000</v>
      </c>
    </row>
    <row r="68" spans="2:4" s="66" customFormat="1" ht="12.75">
      <c r="B68" s="103"/>
      <c r="C68" s="35" t="s">
        <v>214</v>
      </c>
      <c r="D68" s="68">
        <v>54380</v>
      </c>
    </row>
    <row r="69" spans="2:4" s="66" customFormat="1" ht="12.75">
      <c r="B69" s="103"/>
      <c r="C69" s="35" t="s">
        <v>222</v>
      </c>
      <c r="D69" s="68">
        <v>175612</v>
      </c>
    </row>
    <row r="70" spans="2:4" s="58" customFormat="1" ht="12.75">
      <c r="B70" s="6" t="s">
        <v>39</v>
      </c>
      <c r="C70" s="21" t="s">
        <v>40</v>
      </c>
      <c r="D70" s="7">
        <f>SUM(D72:D88)</f>
        <v>3191046</v>
      </c>
    </row>
    <row r="71" spans="2:4" s="58" customFormat="1" ht="12.75">
      <c r="B71" s="33"/>
      <c r="C71" s="57" t="s">
        <v>4</v>
      </c>
      <c r="D71" s="3"/>
    </row>
    <row r="72" spans="2:4" s="69" customFormat="1" ht="25.5">
      <c r="B72" s="37" t="s">
        <v>41</v>
      </c>
      <c r="C72" s="70" t="s">
        <v>167</v>
      </c>
      <c r="D72" s="3">
        <v>250000</v>
      </c>
    </row>
    <row r="73" spans="2:4" s="69" customFormat="1" ht="25.5">
      <c r="B73" s="37" t="s">
        <v>42</v>
      </c>
      <c r="C73" s="70" t="s">
        <v>168</v>
      </c>
      <c r="D73" s="3">
        <v>520566</v>
      </c>
    </row>
    <row r="74" spans="2:4" s="69" customFormat="1" ht="12.75">
      <c r="B74" s="38" t="s">
        <v>43</v>
      </c>
      <c r="C74" s="70" t="s">
        <v>169</v>
      </c>
      <c r="D74" s="3">
        <v>118600</v>
      </c>
    </row>
    <row r="75" spans="2:4" s="69" customFormat="1" ht="51">
      <c r="B75" s="37" t="s">
        <v>44</v>
      </c>
      <c r="C75" s="70" t="s">
        <v>170</v>
      </c>
      <c r="D75" s="3">
        <f>398179+70000</f>
        <v>468179</v>
      </c>
    </row>
    <row r="76" spans="2:4" s="69" customFormat="1" ht="51">
      <c r="B76" s="38" t="s">
        <v>45</v>
      </c>
      <c r="C76" s="71" t="s">
        <v>171</v>
      </c>
      <c r="D76" s="3">
        <v>73088</v>
      </c>
    </row>
    <row r="77" spans="2:4" s="69" customFormat="1" ht="12.75">
      <c r="B77" s="37" t="s">
        <v>46</v>
      </c>
      <c r="C77" s="70" t="s">
        <v>172</v>
      </c>
      <c r="D77" s="3">
        <v>23778</v>
      </c>
    </row>
    <row r="78" spans="2:4" s="69" customFormat="1" ht="12.75">
      <c r="B78" s="37" t="s">
        <v>46</v>
      </c>
      <c r="C78" s="70" t="s">
        <v>141</v>
      </c>
      <c r="D78" s="3">
        <v>270279</v>
      </c>
    </row>
    <row r="79" spans="2:4" s="69" customFormat="1" ht="12.75">
      <c r="B79" s="37" t="s">
        <v>46</v>
      </c>
      <c r="C79" s="70" t="s">
        <v>47</v>
      </c>
      <c r="D79" s="3">
        <v>258872</v>
      </c>
    </row>
    <row r="80" spans="2:4" s="69" customFormat="1" ht="38.25">
      <c r="B80" s="37" t="s">
        <v>48</v>
      </c>
      <c r="C80" s="70" t="s">
        <v>49</v>
      </c>
      <c r="D80" s="3">
        <v>111227</v>
      </c>
    </row>
    <row r="81" spans="2:4" s="69" customFormat="1" ht="12.75">
      <c r="B81" s="37" t="s">
        <v>50</v>
      </c>
      <c r="C81" s="70" t="s">
        <v>51</v>
      </c>
      <c r="D81" s="3">
        <v>24428</v>
      </c>
    </row>
    <row r="82" spans="2:4" s="69" customFormat="1" ht="12.75">
      <c r="B82" s="37" t="s">
        <v>46</v>
      </c>
      <c r="C82" s="70" t="s">
        <v>52</v>
      </c>
      <c r="D82" s="3">
        <v>51000</v>
      </c>
    </row>
    <row r="83" spans="2:4" s="69" customFormat="1" ht="25.5">
      <c r="B83" s="36"/>
      <c r="C83" s="72" t="s">
        <v>143</v>
      </c>
      <c r="D83" s="3">
        <v>275976</v>
      </c>
    </row>
    <row r="84" spans="2:4" s="69" customFormat="1" ht="25.5">
      <c r="B84" s="36" t="s">
        <v>142</v>
      </c>
      <c r="C84" s="72" t="s">
        <v>143</v>
      </c>
      <c r="D84" s="3">
        <v>5956</v>
      </c>
    </row>
    <row r="85" spans="2:4" s="73" customFormat="1" ht="12.75">
      <c r="B85" s="37" t="s">
        <v>46</v>
      </c>
      <c r="C85" s="22" t="s">
        <v>144</v>
      </c>
      <c r="D85" s="74">
        <v>68295</v>
      </c>
    </row>
    <row r="86" spans="2:4" s="75" customFormat="1" ht="12.75">
      <c r="B86" s="37" t="s">
        <v>145</v>
      </c>
      <c r="C86" s="70" t="s">
        <v>173</v>
      </c>
      <c r="D86" s="13">
        <v>258902</v>
      </c>
    </row>
    <row r="87" spans="2:4" s="75" customFormat="1" ht="25.5">
      <c r="B87" s="37" t="s">
        <v>53</v>
      </c>
      <c r="C87" s="70" t="s">
        <v>174</v>
      </c>
      <c r="D87" s="13">
        <v>210000</v>
      </c>
    </row>
    <row r="88" spans="2:4" s="75" customFormat="1" ht="12.75">
      <c r="B88" s="11" t="s">
        <v>139</v>
      </c>
      <c r="C88" s="70" t="s">
        <v>146</v>
      </c>
      <c r="D88" s="3">
        <v>201900</v>
      </c>
    </row>
    <row r="89" spans="2:4" s="46" customFormat="1" ht="12.75">
      <c r="B89" s="30" t="s">
        <v>54</v>
      </c>
      <c r="C89" s="1" t="s">
        <v>3</v>
      </c>
      <c r="D89" s="4">
        <f>SUM(D91:D99)</f>
        <v>2322160</v>
      </c>
    </row>
    <row r="90" spans="2:4" s="59" customFormat="1" ht="12.75">
      <c r="B90" s="33"/>
      <c r="C90" s="52" t="s">
        <v>4</v>
      </c>
      <c r="D90" s="76"/>
    </row>
    <row r="91" spans="2:4" s="59" customFormat="1" ht="25.5">
      <c r="B91" s="42" t="s">
        <v>55</v>
      </c>
      <c r="C91" s="53" t="s">
        <v>243</v>
      </c>
      <c r="D91" s="12">
        <v>500000</v>
      </c>
    </row>
    <row r="92" spans="2:4" s="65" customFormat="1" ht="25.5">
      <c r="B92" s="38" t="s">
        <v>56</v>
      </c>
      <c r="C92" s="53" t="s">
        <v>57</v>
      </c>
      <c r="D92" s="24">
        <v>28030</v>
      </c>
    </row>
    <row r="93" spans="2:4" s="65" customFormat="1" ht="25.5">
      <c r="B93" s="38" t="s">
        <v>56</v>
      </c>
      <c r="C93" s="53" t="s">
        <v>244</v>
      </c>
      <c r="D93" s="24">
        <v>112760</v>
      </c>
    </row>
    <row r="94" spans="2:4" s="65" customFormat="1" ht="25.5">
      <c r="B94" s="38" t="s">
        <v>58</v>
      </c>
      <c r="C94" s="53" t="s">
        <v>245</v>
      </c>
      <c r="D94" s="24">
        <v>313186</v>
      </c>
    </row>
    <row r="95" spans="2:4" s="65" customFormat="1" ht="12.75">
      <c r="B95" s="38" t="s">
        <v>59</v>
      </c>
      <c r="C95" s="53" t="s">
        <v>245</v>
      </c>
      <c r="D95" s="24">
        <v>73300</v>
      </c>
    </row>
    <row r="96" spans="2:4" s="65" customFormat="1" ht="12.75">
      <c r="B96" s="38" t="s">
        <v>60</v>
      </c>
      <c r="C96" s="53" t="s">
        <v>245</v>
      </c>
      <c r="D96" s="24">
        <v>250000</v>
      </c>
    </row>
    <row r="97" spans="2:4" s="65" customFormat="1" ht="38.25">
      <c r="B97" s="38" t="s">
        <v>61</v>
      </c>
      <c r="C97" s="53" t="s">
        <v>62</v>
      </c>
      <c r="D97" s="24">
        <v>572884</v>
      </c>
    </row>
    <row r="98" spans="2:4" s="65" customFormat="1" ht="12.75">
      <c r="B98" s="38" t="s">
        <v>63</v>
      </c>
      <c r="C98" s="53" t="s">
        <v>246</v>
      </c>
      <c r="D98" s="24">
        <v>92000</v>
      </c>
    </row>
    <row r="99" spans="2:4" s="65" customFormat="1" ht="25.5">
      <c r="B99" s="14" t="s">
        <v>56</v>
      </c>
      <c r="C99" s="14" t="s">
        <v>247</v>
      </c>
      <c r="D99" s="77">
        <v>380000</v>
      </c>
    </row>
    <row r="100" spans="2:4" s="78" customFormat="1" ht="12.75">
      <c r="B100" s="1" t="s">
        <v>69</v>
      </c>
      <c r="C100" s="1" t="s">
        <v>3</v>
      </c>
      <c r="D100" s="4">
        <f>D102+D103+D104+D105+D106</f>
        <v>20600942</v>
      </c>
    </row>
    <row r="101" spans="2:4" s="58" customFormat="1" ht="12.75">
      <c r="B101" s="33"/>
      <c r="C101" s="52" t="s">
        <v>4</v>
      </c>
      <c r="D101" s="3"/>
    </row>
    <row r="102" spans="2:4" s="58" customFormat="1" ht="12.75">
      <c r="B102" s="37" t="s">
        <v>258</v>
      </c>
      <c r="C102" s="38" t="s">
        <v>202</v>
      </c>
      <c r="D102" s="2">
        <v>4267000</v>
      </c>
    </row>
    <row r="103" spans="2:4" s="69" customFormat="1" ht="25.5">
      <c r="B103" s="38" t="s">
        <v>70</v>
      </c>
      <c r="C103" s="38" t="s">
        <v>203</v>
      </c>
      <c r="D103" s="3">
        <v>9198942</v>
      </c>
    </row>
    <row r="104" spans="2:4" s="69" customFormat="1" ht="25.5">
      <c r="B104" s="38" t="s">
        <v>70</v>
      </c>
      <c r="C104" s="38" t="s">
        <v>157</v>
      </c>
      <c r="D104" s="3">
        <v>2000000</v>
      </c>
    </row>
    <row r="105" spans="2:4" s="79" customFormat="1" ht="25.5">
      <c r="B105" s="37" t="s">
        <v>71</v>
      </c>
      <c r="C105" s="38" t="s">
        <v>72</v>
      </c>
      <c r="D105" s="2">
        <v>3100000</v>
      </c>
    </row>
    <row r="106" spans="2:4" s="79" customFormat="1" ht="25.5">
      <c r="B106" s="37" t="s">
        <v>73</v>
      </c>
      <c r="C106" s="38" t="s">
        <v>204</v>
      </c>
      <c r="D106" s="2">
        <v>2035000</v>
      </c>
    </row>
    <row r="107" spans="2:4" s="80" customFormat="1" ht="12.75">
      <c r="B107" s="1" t="s">
        <v>74</v>
      </c>
      <c r="C107" s="1" t="s">
        <v>3</v>
      </c>
      <c r="D107" s="4">
        <f>SUM(D109:D113)</f>
        <v>3870638</v>
      </c>
    </row>
    <row r="108" spans="2:4" s="66" customFormat="1" ht="12.75">
      <c r="B108" s="33"/>
      <c r="C108" s="52" t="s">
        <v>4</v>
      </c>
      <c r="D108" s="15"/>
    </row>
    <row r="109" spans="2:4" s="66" customFormat="1" ht="12.75">
      <c r="B109" s="35" t="s">
        <v>75</v>
      </c>
      <c r="C109" s="35" t="s">
        <v>76</v>
      </c>
      <c r="D109" s="3">
        <v>749646</v>
      </c>
    </row>
    <row r="110" spans="2:4" s="66" customFormat="1" ht="12.75">
      <c r="B110" s="35" t="s">
        <v>77</v>
      </c>
      <c r="C110" s="35" t="s">
        <v>163</v>
      </c>
      <c r="D110" s="3">
        <v>2218717</v>
      </c>
    </row>
    <row r="111" spans="2:4" s="66" customFormat="1" ht="25.5">
      <c r="B111" s="32" t="s">
        <v>78</v>
      </c>
      <c r="C111" s="35" t="s">
        <v>164</v>
      </c>
      <c r="D111" s="3">
        <v>496326</v>
      </c>
    </row>
    <row r="112" spans="2:4" s="66" customFormat="1" ht="12.75">
      <c r="B112" s="35" t="s">
        <v>79</v>
      </c>
      <c r="C112" s="35" t="s">
        <v>165</v>
      </c>
      <c r="D112" s="3">
        <v>402350</v>
      </c>
    </row>
    <row r="113" spans="2:4" s="66" customFormat="1" ht="38.25">
      <c r="B113" s="35" t="s">
        <v>80</v>
      </c>
      <c r="C113" s="35" t="s">
        <v>81</v>
      </c>
      <c r="D113" s="3">
        <v>3599</v>
      </c>
    </row>
    <row r="114" spans="2:4" s="79" customFormat="1" ht="12.75">
      <c r="B114" s="6" t="s">
        <v>82</v>
      </c>
      <c r="C114" s="6" t="s">
        <v>3</v>
      </c>
      <c r="D114" s="7">
        <f>SUM(D116:D130)</f>
        <v>3083066</v>
      </c>
    </row>
    <row r="115" spans="2:4" s="79" customFormat="1" ht="12.75">
      <c r="B115" s="33"/>
      <c r="C115" s="52" t="s">
        <v>4</v>
      </c>
      <c r="D115" s="3"/>
    </row>
    <row r="116" spans="2:4" s="79" customFormat="1" ht="25.5">
      <c r="B116" s="37" t="s">
        <v>83</v>
      </c>
      <c r="C116" s="53" t="s">
        <v>84</v>
      </c>
      <c r="D116" s="3">
        <v>1245289</v>
      </c>
    </row>
    <row r="117" spans="2:4" s="79" customFormat="1" ht="12.75">
      <c r="B117" s="37" t="s">
        <v>83</v>
      </c>
      <c r="C117" s="53" t="s">
        <v>223</v>
      </c>
      <c r="D117" s="3">
        <v>150000</v>
      </c>
    </row>
    <row r="118" spans="2:4" s="79" customFormat="1" ht="12.75">
      <c r="B118" s="37" t="s">
        <v>83</v>
      </c>
      <c r="C118" s="53" t="s">
        <v>224</v>
      </c>
      <c r="D118" s="3">
        <v>111000</v>
      </c>
    </row>
    <row r="119" spans="2:4" s="79" customFormat="1" ht="12.75">
      <c r="B119" s="37" t="s">
        <v>83</v>
      </c>
      <c r="C119" s="53" t="s">
        <v>225</v>
      </c>
      <c r="D119" s="3">
        <v>355642</v>
      </c>
    </row>
    <row r="120" spans="2:4" s="79" customFormat="1" ht="12.75">
      <c r="B120" s="37" t="s">
        <v>85</v>
      </c>
      <c r="C120" s="53" t="s">
        <v>225</v>
      </c>
      <c r="D120" s="3">
        <v>188664</v>
      </c>
    </row>
    <row r="121" spans="2:4" s="79" customFormat="1" ht="25.5">
      <c r="B121" s="37" t="s">
        <v>85</v>
      </c>
      <c r="C121" s="53" t="s">
        <v>226</v>
      </c>
      <c r="D121" s="3">
        <v>141500</v>
      </c>
    </row>
    <row r="122" spans="2:4" s="79" customFormat="1" ht="12.75">
      <c r="B122" s="37" t="s">
        <v>85</v>
      </c>
      <c r="C122" s="53" t="s">
        <v>227</v>
      </c>
      <c r="D122" s="3">
        <v>62650</v>
      </c>
    </row>
    <row r="123" spans="2:4" s="79" customFormat="1" ht="12.75">
      <c r="B123" s="37" t="s">
        <v>86</v>
      </c>
      <c r="C123" s="53" t="s">
        <v>228</v>
      </c>
      <c r="D123" s="3">
        <v>155750</v>
      </c>
    </row>
    <row r="124" spans="2:4" s="79" customFormat="1" ht="25.5">
      <c r="B124" s="37" t="s">
        <v>83</v>
      </c>
      <c r="C124" s="53" t="s">
        <v>229</v>
      </c>
      <c r="D124" s="3">
        <v>50000</v>
      </c>
    </row>
    <row r="125" spans="2:4" s="79" customFormat="1" ht="12.75">
      <c r="B125" s="37" t="s">
        <v>87</v>
      </c>
      <c r="C125" s="53" t="s">
        <v>231</v>
      </c>
      <c r="D125" s="3">
        <v>49650</v>
      </c>
    </row>
    <row r="126" spans="2:4" s="79" customFormat="1" ht="12.75">
      <c r="B126" s="37" t="s">
        <v>83</v>
      </c>
      <c r="C126" s="53" t="s">
        <v>231</v>
      </c>
      <c r="D126" s="3">
        <v>154530</v>
      </c>
    </row>
    <row r="127" spans="2:4" s="79" customFormat="1" ht="25.5">
      <c r="B127" s="37" t="s">
        <v>88</v>
      </c>
      <c r="C127" s="53" t="s">
        <v>230</v>
      </c>
      <c r="D127" s="3">
        <v>400688</v>
      </c>
    </row>
    <row r="128" spans="2:4" s="81" customFormat="1" ht="12.75">
      <c r="B128" s="37" t="s">
        <v>87</v>
      </c>
      <c r="C128" s="53" t="s">
        <v>232</v>
      </c>
      <c r="D128" s="3">
        <v>12000</v>
      </c>
    </row>
    <row r="129" spans="2:4" s="81" customFormat="1" ht="12.75">
      <c r="B129" s="37" t="s">
        <v>89</v>
      </c>
      <c r="C129" s="53" t="s">
        <v>231</v>
      </c>
      <c r="D129" s="3">
        <v>3399</v>
      </c>
    </row>
    <row r="130" spans="2:4" s="81" customFormat="1" ht="25.5">
      <c r="B130" s="37" t="s">
        <v>83</v>
      </c>
      <c r="C130" s="53" t="s">
        <v>233</v>
      </c>
      <c r="D130" s="3">
        <v>2304</v>
      </c>
    </row>
    <row r="131" spans="2:4" s="46" customFormat="1" ht="12.75">
      <c r="B131" s="1" t="s">
        <v>90</v>
      </c>
      <c r="C131" s="1" t="s">
        <v>3</v>
      </c>
      <c r="D131" s="4">
        <f>SUM(D133:D138)</f>
        <v>292327</v>
      </c>
    </row>
    <row r="132" spans="2:4" s="51" customFormat="1" ht="12.75">
      <c r="B132" s="33"/>
      <c r="C132" s="52" t="s">
        <v>4</v>
      </c>
      <c r="D132" s="76"/>
    </row>
    <row r="133" spans="2:4" s="51" customFormat="1" ht="12.75">
      <c r="B133" s="35" t="s">
        <v>91</v>
      </c>
      <c r="C133" s="82" t="s">
        <v>248</v>
      </c>
      <c r="D133" s="16">
        <v>70250</v>
      </c>
    </row>
    <row r="134" spans="2:7" ht="25.5">
      <c r="B134" s="35" t="s">
        <v>92</v>
      </c>
      <c r="C134" s="53" t="s">
        <v>93</v>
      </c>
      <c r="D134" s="16">
        <v>27874</v>
      </c>
      <c r="E134" s="45"/>
      <c r="F134" s="45"/>
      <c r="G134" s="45"/>
    </row>
    <row r="135" spans="2:7" ht="25.5">
      <c r="B135" s="35" t="s">
        <v>94</v>
      </c>
      <c r="C135" s="53" t="s">
        <v>249</v>
      </c>
      <c r="D135" s="16">
        <v>107000</v>
      </c>
      <c r="E135" s="45"/>
      <c r="F135" s="45"/>
      <c r="G135" s="45"/>
    </row>
    <row r="136" spans="2:7" ht="12.75">
      <c r="B136" s="35" t="s">
        <v>95</v>
      </c>
      <c r="C136" s="53" t="s">
        <v>250</v>
      </c>
      <c r="D136" s="16">
        <v>45922</v>
      </c>
      <c r="E136" s="45"/>
      <c r="F136" s="45"/>
      <c r="G136" s="45"/>
    </row>
    <row r="137" spans="2:7" ht="12.75">
      <c r="B137" s="38" t="s">
        <v>96</v>
      </c>
      <c r="C137" s="53" t="s">
        <v>251</v>
      </c>
      <c r="D137" s="16">
        <v>15000</v>
      </c>
      <c r="E137" s="45"/>
      <c r="F137" s="45"/>
      <c r="G137" s="45"/>
    </row>
    <row r="138" spans="2:7" ht="25.5">
      <c r="B138" s="38" t="s">
        <v>97</v>
      </c>
      <c r="C138" s="53" t="s">
        <v>252</v>
      </c>
      <c r="D138" s="16">
        <v>26281</v>
      </c>
      <c r="E138" s="45"/>
      <c r="F138" s="45"/>
      <c r="G138" s="45"/>
    </row>
    <row r="139" spans="2:4" s="58" customFormat="1" ht="12.75">
      <c r="B139" s="23" t="s">
        <v>98</v>
      </c>
      <c r="C139" s="83" t="s">
        <v>3</v>
      </c>
      <c r="D139" s="17">
        <f>SUM(D141:D157)</f>
        <v>5072149</v>
      </c>
    </row>
    <row r="140" spans="2:4" s="58" customFormat="1" ht="13.5">
      <c r="B140" s="33"/>
      <c r="C140" s="84" t="s">
        <v>4</v>
      </c>
      <c r="D140" s="10"/>
    </row>
    <row r="141" spans="2:4" s="58" customFormat="1" ht="51">
      <c r="B141" s="38" t="s">
        <v>99</v>
      </c>
      <c r="C141" s="38" t="s">
        <v>147</v>
      </c>
      <c r="D141" s="3">
        <v>919608</v>
      </c>
    </row>
    <row r="142" spans="2:4" s="58" customFormat="1" ht="12.75">
      <c r="B142" s="38" t="s">
        <v>148</v>
      </c>
      <c r="C142" s="38" t="s">
        <v>149</v>
      </c>
      <c r="D142" s="3">
        <v>491396</v>
      </c>
    </row>
    <row r="143" spans="2:4" s="58" customFormat="1" ht="38.25">
      <c r="B143" s="38" t="s">
        <v>100</v>
      </c>
      <c r="C143" s="38" t="s">
        <v>150</v>
      </c>
      <c r="D143" s="18">
        <v>550000</v>
      </c>
    </row>
    <row r="144" spans="2:6" s="58" customFormat="1" ht="25.5">
      <c r="B144" s="38" t="s">
        <v>99</v>
      </c>
      <c r="C144" s="38" t="s">
        <v>175</v>
      </c>
      <c r="D144" s="3">
        <f>56185+92749</f>
        <v>148934</v>
      </c>
      <c r="F144" s="85"/>
    </row>
    <row r="145" spans="2:6" s="58" customFormat="1" ht="25.5">
      <c r="B145" s="38" t="s">
        <v>101</v>
      </c>
      <c r="C145" s="38" t="s">
        <v>151</v>
      </c>
      <c r="D145" s="3">
        <f>121999+80000</f>
        <v>201999</v>
      </c>
      <c r="F145" s="85"/>
    </row>
    <row r="146" spans="2:4" s="58" customFormat="1" ht="12.75">
      <c r="B146" s="38" t="s">
        <v>102</v>
      </c>
      <c r="C146" s="38" t="s">
        <v>152</v>
      </c>
      <c r="D146" s="3">
        <v>650000</v>
      </c>
    </row>
    <row r="147" spans="2:4" s="86" customFormat="1" ht="12.75">
      <c r="B147" s="35" t="s">
        <v>102</v>
      </c>
      <c r="C147" s="35" t="s">
        <v>108</v>
      </c>
      <c r="D147" s="18">
        <v>50000</v>
      </c>
    </row>
    <row r="148" spans="2:4" s="58" customFormat="1" ht="12.75">
      <c r="B148" s="38" t="s">
        <v>103</v>
      </c>
      <c r="C148" s="38" t="s">
        <v>176</v>
      </c>
      <c r="D148" s="3">
        <v>32306</v>
      </c>
    </row>
    <row r="149" spans="2:4" s="58" customFormat="1" ht="12.75">
      <c r="B149" s="38" t="s">
        <v>101</v>
      </c>
      <c r="C149" s="38" t="s">
        <v>153</v>
      </c>
      <c r="D149" s="3">
        <v>176200</v>
      </c>
    </row>
    <row r="150" spans="2:4" s="58" customFormat="1" ht="25.5">
      <c r="B150" s="38" t="s">
        <v>102</v>
      </c>
      <c r="C150" s="38" t="s">
        <v>154</v>
      </c>
      <c r="D150" s="18">
        <v>312700</v>
      </c>
    </row>
    <row r="151" spans="2:4" s="58" customFormat="1" ht="25.5">
      <c r="B151" s="38" t="s">
        <v>104</v>
      </c>
      <c r="C151" s="38" t="s">
        <v>177</v>
      </c>
      <c r="D151" s="3">
        <v>20000</v>
      </c>
    </row>
    <row r="152" spans="2:4" s="79" customFormat="1" ht="12.75">
      <c r="B152" s="38" t="s">
        <v>102</v>
      </c>
      <c r="C152" s="38" t="s">
        <v>155</v>
      </c>
      <c r="D152" s="3">
        <v>650000</v>
      </c>
    </row>
    <row r="153" spans="2:4" s="73" customFormat="1" ht="12.75">
      <c r="B153" s="37" t="s">
        <v>105</v>
      </c>
      <c r="C153" s="36" t="s">
        <v>178</v>
      </c>
      <c r="D153" s="87">
        <v>42000</v>
      </c>
    </row>
    <row r="154" spans="2:4" s="75" customFormat="1" ht="25.5">
      <c r="B154" s="37" t="s">
        <v>106</v>
      </c>
      <c r="C154" s="38" t="s">
        <v>180</v>
      </c>
      <c r="D154" s="3">
        <v>232937</v>
      </c>
    </row>
    <row r="155" spans="2:4" s="75" customFormat="1" ht="25.5">
      <c r="B155" s="37" t="s">
        <v>107</v>
      </c>
      <c r="C155" s="38" t="s">
        <v>156</v>
      </c>
      <c r="D155" s="3">
        <v>150449</v>
      </c>
    </row>
    <row r="156" spans="2:6" s="75" customFormat="1" ht="12.75">
      <c r="B156" s="37" t="s">
        <v>106</v>
      </c>
      <c r="C156" s="38" t="s">
        <v>179</v>
      </c>
      <c r="D156" s="3">
        <f>478269-172749</f>
        <v>305520</v>
      </c>
      <c r="F156" s="88"/>
    </row>
    <row r="157" spans="2:6" s="75" customFormat="1" ht="25.5">
      <c r="B157" s="37" t="s">
        <v>140</v>
      </c>
      <c r="C157" s="36" t="s">
        <v>181</v>
      </c>
      <c r="D157" s="3">
        <f>9800+128300</f>
        <v>138100</v>
      </c>
      <c r="F157" s="88"/>
    </row>
    <row r="158" spans="2:4" s="79" customFormat="1" ht="12.75">
      <c r="B158" s="6" t="s">
        <v>109</v>
      </c>
      <c r="C158" s="6" t="s">
        <v>3</v>
      </c>
      <c r="D158" s="17">
        <f>SUM(D160:D167)</f>
        <v>19535313</v>
      </c>
    </row>
    <row r="159" spans="2:4" s="79" customFormat="1" ht="13.5">
      <c r="B159" s="89"/>
      <c r="C159" s="90" t="s">
        <v>4</v>
      </c>
      <c r="D159" s="19"/>
    </row>
    <row r="160" spans="2:4" s="79" customFormat="1" ht="51">
      <c r="B160" s="37" t="s">
        <v>166</v>
      </c>
      <c r="C160" s="53" t="s">
        <v>111</v>
      </c>
      <c r="D160" s="3">
        <f>1016350+96505</f>
        <v>1112855</v>
      </c>
    </row>
    <row r="161" spans="2:4" s="79" customFormat="1" ht="12.75">
      <c r="B161" s="37" t="s">
        <v>110</v>
      </c>
      <c r="C161" s="53" t="s">
        <v>112</v>
      </c>
      <c r="D161" s="3">
        <v>7369238</v>
      </c>
    </row>
    <row r="162" spans="2:4" s="79" customFormat="1" ht="12.75">
      <c r="B162" s="37" t="s">
        <v>110</v>
      </c>
      <c r="C162" s="53" t="s">
        <v>113</v>
      </c>
      <c r="D162" s="3">
        <v>356382</v>
      </c>
    </row>
    <row r="163" spans="2:4" s="79" customFormat="1" ht="12.75">
      <c r="B163" s="38" t="s">
        <v>110</v>
      </c>
      <c r="C163" s="53" t="s">
        <v>158</v>
      </c>
      <c r="D163" s="3">
        <v>1003508</v>
      </c>
    </row>
    <row r="164" spans="2:4" s="79" customFormat="1" ht="25.5">
      <c r="B164" s="38" t="s">
        <v>110</v>
      </c>
      <c r="C164" s="53" t="s">
        <v>259</v>
      </c>
      <c r="D164" s="3">
        <v>91798</v>
      </c>
    </row>
    <row r="165" spans="2:4" s="79" customFormat="1" ht="12.75">
      <c r="B165" s="37" t="s">
        <v>110</v>
      </c>
      <c r="C165" s="53" t="s">
        <v>114</v>
      </c>
      <c r="D165" s="3">
        <v>704109</v>
      </c>
    </row>
    <row r="166" spans="2:4" s="79" customFormat="1" ht="12.75">
      <c r="B166" s="37" t="s">
        <v>110</v>
      </c>
      <c r="C166" s="53" t="s">
        <v>115</v>
      </c>
      <c r="D166" s="3">
        <v>8000316</v>
      </c>
    </row>
    <row r="167" spans="2:4" s="79" customFormat="1" ht="12.75">
      <c r="B167" s="37" t="s">
        <v>110</v>
      </c>
      <c r="C167" s="53" t="s">
        <v>116</v>
      </c>
      <c r="D167" s="3">
        <v>897107</v>
      </c>
    </row>
    <row r="168" spans="2:4" s="78" customFormat="1" ht="12.75">
      <c r="B168" s="1" t="s">
        <v>117</v>
      </c>
      <c r="C168" s="1" t="s">
        <v>3</v>
      </c>
      <c r="D168" s="4">
        <f>D170</f>
        <v>6135</v>
      </c>
    </row>
    <row r="169" spans="2:4" s="58" customFormat="1" ht="12.75">
      <c r="B169" s="33"/>
      <c r="C169" s="52" t="s">
        <v>4</v>
      </c>
      <c r="D169" s="9"/>
    </row>
    <row r="170" spans="2:4" s="58" customFormat="1" ht="12.75">
      <c r="B170" s="37" t="s">
        <v>118</v>
      </c>
      <c r="C170" s="38" t="s">
        <v>205</v>
      </c>
      <c r="D170" s="2">
        <v>6135</v>
      </c>
    </row>
    <row r="171" spans="2:4" s="46" customFormat="1" ht="12.75">
      <c r="B171" s="1" t="s">
        <v>119</v>
      </c>
      <c r="C171" s="1" t="s">
        <v>3</v>
      </c>
      <c r="D171" s="20">
        <f>SUM(D173:D174)</f>
        <v>949</v>
      </c>
    </row>
    <row r="172" spans="2:4" s="51" customFormat="1" ht="12.75">
      <c r="B172" s="33"/>
      <c r="C172" s="52" t="s">
        <v>4</v>
      </c>
      <c r="D172" s="76"/>
    </row>
    <row r="173" spans="2:4" s="51" customFormat="1" ht="12.75">
      <c r="B173" s="37" t="s">
        <v>120</v>
      </c>
      <c r="C173" s="53" t="s">
        <v>253</v>
      </c>
      <c r="D173" s="16">
        <v>309</v>
      </c>
    </row>
    <row r="174" spans="2:4" s="51" customFormat="1" ht="12.75">
      <c r="B174" s="37" t="s">
        <v>120</v>
      </c>
      <c r="C174" s="53" t="s">
        <v>254</v>
      </c>
      <c r="D174" s="16">
        <v>640</v>
      </c>
    </row>
    <row r="175" spans="2:4" s="51" customFormat="1" ht="12.75">
      <c r="B175" s="1" t="s">
        <v>121</v>
      </c>
      <c r="C175" s="1" t="s">
        <v>3</v>
      </c>
      <c r="D175" s="4">
        <f>D177+D178</f>
        <v>10000</v>
      </c>
    </row>
    <row r="176" spans="2:4" s="51" customFormat="1" ht="12.75">
      <c r="B176" s="33"/>
      <c r="C176" s="52" t="s">
        <v>4</v>
      </c>
      <c r="D176" s="8"/>
    </row>
    <row r="177" spans="2:4" s="51" customFormat="1" ht="12.75">
      <c r="B177" s="37" t="s">
        <v>122</v>
      </c>
      <c r="C177" s="53" t="s">
        <v>234</v>
      </c>
      <c r="D177" s="12">
        <v>5000</v>
      </c>
    </row>
    <row r="178" spans="2:4" s="51" customFormat="1" ht="12.75">
      <c r="B178" s="37" t="s">
        <v>122</v>
      </c>
      <c r="C178" s="53" t="s">
        <v>235</v>
      </c>
      <c r="D178" s="12">
        <v>5000</v>
      </c>
    </row>
    <row r="179" spans="2:4" s="79" customFormat="1" ht="12.75">
      <c r="B179" s="1" t="s">
        <v>123</v>
      </c>
      <c r="C179" s="1" t="s">
        <v>3</v>
      </c>
      <c r="D179" s="4">
        <f>D181+D182</f>
        <v>15280</v>
      </c>
    </row>
    <row r="180" spans="2:4" s="79" customFormat="1" ht="12.75">
      <c r="B180" s="33"/>
      <c r="C180" s="52" t="s">
        <v>4</v>
      </c>
      <c r="D180" s="8"/>
    </row>
    <row r="181" spans="2:4" s="79" customFormat="1" ht="12.75">
      <c r="B181" s="37" t="s">
        <v>124</v>
      </c>
      <c r="C181" s="53" t="s">
        <v>236</v>
      </c>
      <c r="D181" s="12">
        <v>8000</v>
      </c>
    </row>
    <row r="182" spans="2:4" s="79" customFormat="1" ht="12.75">
      <c r="B182" s="37" t="s">
        <v>124</v>
      </c>
      <c r="C182" s="53" t="s">
        <v>237</v>
      </c>
      <c r="D182" s="12">
        <v>7280</v>
      </c>
    </row>
    <row r="183" spans="2:4" s="79" customFormat="1" ht="12.75">
      <c r="B183" s="1" t="s">
        <v>125</v>
      </c>
      <c r="C183" s="1" t="s">
        <v>3</v>
      </c>
      <c r="D183" s="4">
        <f>SUM(D185:D189)</f>
        <v>382798</v>
      </c>
    </row>
    <row r="184" spans="2:4" s="79" customFormat="1" ht="12.75">
      <c r="B184" s="33"/>
      <c r="C184" s="52" t="s">
        <v>4</v>
      </c>
      <c r="D184" s="8"/>
    </row>
    <row r="185" spans="2:4" s="79" customFormat="1" ht="12.75">
      <c r="B185" s="37" t="s">
        <v>126</v>
      </c>
      <c r="C185" s="53" t="s">
        <v>238</v>
      </c>
      <c r="D185" s="12">
        <v>195000</v>
      </c>
    </row>
    <row r="186" spans="2:4" s="79" customFormat="1" ht="12.75">
      <c r="B186" s="37" t="s">
        <v>126</v>
      </c>
      <c r="C186" s="53" t="s">
        <v>239</v>
      </c>
      <c r="D186" s="12">
        <v>90550</v>
      </c>
    </row>
    <row r="187" spans="2:4" s="79" customFormat="1" ht="12.75">
      <c r="B187" s="37" t="s">
        <v>126</v>
      </c>
      <c r="C187" s="53" t="s">
        <v>240</v>
      </c>
      <c r="D187" s="12">
        <v>39948</v>
      </c>
    </row>
    <row r="188" spans="2:4" s="79" customFormat="1" ht="12.75">
      <c r="B188" s="37" t="s">
        <v>126</v>
      </c>
      <c r="C188" s="53" t="s">
        <v>241</v>
      </c>
      <c r="D188" s="12">
        <v>46200</v>
      </c>
    </row>
    <row r="189" spans="2:4" s="79" customFormat="1" ht="12.75">
      <c r="B189" s="37" t="s">
        <v>126</v>
      </c>
      <c r="C189" s="53" t="s">
        <v>242</v>
      </c>
      <c r="D189" s="12">
        <v>11100</v>
      </c>
    </row>
    <row r="190" spans="2:4" s="91" customFormat="1" ht="12.75">
      <c r="B190" s="6" t="s">
        <v>127</v>
      </c>
      <c r="C190" s="21" t="s">
        <v>3</v>
      </c>
      <c r="D190" s="7">
        <f>D192+D193+D194+D195+D196+D197+D198+D199</f>
        <v>4407276</v>
      </c>
    </row>
    <row r="191" spans="2:4" s="91" customFormat="1" ht="12.75">
      <c r="B191" s="33"/>
      <c r="C191" s="57" t="s">
        <v>4</v>
      </c>
      <c r="D191" s="3"/>
    </row>
    <row r="192" spans="2:4" s="91" customFormat="1" ht="12.75">
      <c r="B192" s="92" t="s">
        <v>128</v>
      </c>
      <c r="C192" s="92" t="s">
        <v>182</v>
      </c>
      <c r="D192" s="3">
        <v>10000</v>
      </c>
    </row>
    <row r="193" spans="2:4" s="91" customFormat="1" ht="25.5">
      <c r="B193" s="92" t="s">
        <v>129</v>
      </c>
      <c r="C193" s="92" t="s">
        <v>183</v>
      </c>
      <c r="D193" s="3">
        <v>19286</v>
      </c>
    </row>
    <row r="194" spans="2:4" s="91" customFormat="1" ht="25.5">
      <c r="B194" s="92" t="s">
        <v>130</v>
      </c>
      <c r="C194" s="92" t="s">
        <v>184</v>
      </c>
      <c r="D194" s="3">
        <f>4128289-220000</f>
        <v>3908289</v>
      </c>
    </row>
    <row r="195" spans="2:4" s="91" customFormat="1" ht="12.75">
      <c r="B195" s="92" t="s">
        <v>131</v>
      </c>
      <c r="C195" s="92" t="s">
        <v>185</v>
      </c>
      <c r="D195" s="3">
        <v>33555</v>
      </c>
    </row>
    <row r="196" spans="2:4" s="91" customFormat="1" ht="12.75">
      <c r="B196" s="92" t="s">
        <v>131</v>
      </c>
      <c r="C196" s="92" t="s">
        <v>186</v>
      </c>
      <c r="D196" s="3">
        <v>7864</v>
      </c>
    </row>
    <row r="197" spans="2:4" s="91" customFormat="1" ht="12.75">
      <c r="B197" s="92" t="s">
        <v>131</v>
      </c>
      <c r="C197" s="92" t="s">
        <v>132</v>
      </c>
      <c r="D197" s="3">
        <v>14738</v>
      </c>
    </row>
    <row r="198" spans="2:4" s="93" customFormat="1" ht="12.75">
      <c r="B198" s="92" t="s">
        <v>133</v>
      </c>
      <c r="C198" s="92" t="s">
        <v>187</v>
      </c>
      <c r="D198" s="3">
        <v>256772</v>
      </c>
    </row>
    <row r="199" spans="2:4" s="91" customFormat="1" ht="38.25">
      <c r="B199" s="92" t="s">
        <v>134</v>
      </c>
      <c r="C199" s="94" t="s">
        <v>135</v>
      </c>
      <c r="D199" s="3">
        <v>156772</v>
      </c>
    </row>
    <row r="200" spans="2:4" s="91" customFormat="1" ht="25.5">
      <c r="B200" s="95" t="s">
        <v>159</v>
      </c>
      <c r="C200" s="96"/>
      <c r="D200" s="7">
        <f>D201</f>
        <v>450000</v>
      </c>
    </row>
    <row r="201" spans="2:4" s="91" customFormat="1" ht="12.75">
      <c r="B201" s="97"/>
      <c r="C201" s="94" t="s">
        <v>136</v>
      </c>
      <c r="D201" s="3">
        <f>3000000-2000000-140000-70000-9800-128300-201900</f>
        <v>450000</v>
      </c>
    </row>
    <row r="202" spans="5:7" ht="12.75">
      <c r="E202" s="45"/>
      <c r="F202" s="45"/>
      <c r="G202" s="45"/>
    </row>
    <row r="203" spans="5:7" ht="12.75">
      <c r="E203" s="45"/>
      <c r="F203" s="45"/>
      <c r="G203" s="45"/>
    </row>
    <row r="204" spans="2:7" ht="12.75">
      <c r="B204" s="98" t="s">
        <v>262</v>
      </c>
      <c r="E204" s="45"/>
      <c r="F204" s="45"/>
      <c r="G204" s="45"/>
    </row>
    <row r="205" spans="2:7" ht="25.5">
      <c r="B205" s="31" t="s">
        <v>160</v>
      </c>
      <c r="C205" s="99"/>
      <c r="D205" s="25">
        <f>D206</f>
        <v>4109871</v>
      </c>
      <c r="E205" s="45"/>
      <c r="F205" s="45"/>
      <c r="G205" s="45"/>
    </row>
    <row r="206" spans="2:7" ht="12.75">
      <c r="B206" s="38" t="s">
        <v>137</v>
      </c>
      <c r="C206" s="53" t="s">
        <v>138</v>
      </c>
      <c r="D206" s="2">
        <v>4109871</v>
      </c>
      <c r="E206" s="45"/>
      <c r="F206" s="45"/>
      <c r="G206" s="45"/>
    </row>
    <row r="207" spans="5:7" ht="12.75">
      <c r="E207" s="45"/>
      <c r="F207" s="45"/>
      <c r="G207" s="45"/>
    </row>
    <row r="208" spans="2:7" ht="12.75">
      <c r="B208" s="100" t="s">
        <v>263</v>
      </c>
      <c r="E208" s="45"/>
      <c r="F208" s="45"/>
      <c r="G208" s="45"/>
    </row>
    <row r="209" spans="2:4" s="81" customFormat="1" ht="25.5">
      <c r="B209" s="30" t="s">
        <v>54</v>
      </c>
      <c r="C209" s="1" t="s">
        <v>64</v>
      </c>
      <c r="D209" s="4">
        <f>D210+D211</f>
        <v>88210771</v>
      </c>
    </row>
    <row r="210" spans="2:4" s="81" customFormat="1" ht="38.25">
      <c r="B210" s="38" t="s">
        <v>65</v>
      </c>
      <c r="C210" s="53" t="s">
        <v>66</v>
      </c>
      <c r="D210" s="3">
        <v>15774449</v>
      </c>
    </row>
    <row r="211" spans="2:4" s="81" customFormat="1" ht="38.25">
      <c r="B211" s="38" t="s">
        <v>67</v>
      </c>
      <c r="C211" s="53" t="s">
        <v>68</v>
      </c>
      <c r="D211" s="3">
        <v>72436322</v>
      </c>
    </row>
    <row r="212" spans="5:7" ht="12.75">
      <c r="E212" s="45"/>
      <c r="F212" s="45"/>
      <c r="G212" s="45"/>
    </row>
    <row r="213" spans="5:7" ht="12.75">
      <c r="E213" s="45"/>
      <c r="F213" s="45"/>
      <c r="G213" s="45"/>
    </row>
  </sheetData>
  <sheetProtection/>
  <mergeCells count="8">
    <mergeCell ref="B2:D2"/>
    <mergeCell ref="B64:B65"/>
    <mergeCell ref="B66:B69"/>
    <mergeCell ref="B3:G3"/>
    <mergeCell ref="B5:B6"/>
    <mergeCell ref="D5:D6"/>
    <mergeCell ref="C5:C6"/>
    <mergeCell ref="B62:B63"/>
  </mergeCells>
  <printOptions/>
  <pageMargins left="0.32" right="0.15748031496062992" top="0.1968503937007874" bottom="0.31496062992125984" header="0.15748031496062992" footer="0.15748031496062992"/>
  <pageSetup fitToHeight="0" fitToWidth="1" horizontalDpi="600" verticalDpi="600" orientation="portrait" paperSize="9" scale="53"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MAZAIS</cp:lastModifiedBy>
  <cp:lastPrinted>2012-07-13T16:02:55Z</cp:lastPrinted>
  <dcterms:created xsi:type="dcterms:W3CDTF">2012-07-12T12:48:40Z</dcterms:created>
  <dcterms:modified xsi:type="dcterms:W3CDTF">2012-07-15T22:09:20Z</dcterms:modified>
  <cp:category/>
  <cp:version/>
  <cp:contentType/>
  <cp:contentStatus/>
</cp:coreProperties>
</file>